
<file path=[Content_Types].xml><?xml version="1.0" encoding="utf-8"?>
<Types xmlns="http://schemas.openxmlformats.org/package/2006/content-types">
  <Default Extension="bin" ContentType="application/vnd.openxmlformats-officedocument.spreadsheetml.printerSettings"/>
  <Default Extension="jpeg" ContentType="image/jpeg"/>
  <Default Extension="rels" ContentType="application/vnd.openxmlformats-package.relationships+xml"/>
  <Default Extension="xml" ContentType="application/xml"/>
  <Override PartName="/xl/workbook.xml" ContentType="application/vnd.openxmlformats-officedocument.spreadsheetml.sheet.main+xml"/>
  <Override PartName="/xl/worksheets/sheet1.xml" ContentType="application/vnd.openxmlformats-officedocument.spreadsheetml.worksheet+xml"/>
  <Override PartName="/xl/worksheets/sheet2.xml" ContentType="application/vnd.openxmlformats-officedocument.spreadsheetml.worksheet+xml"/>
  <Override PartName="/xl/worksheets/sheet3.xml" ContentType="application/vnd.openxmlformats-officedocument.spreadsheetml.worksheet+xml"/>
  <Override PartName="/xl/worksheets/sheet4.xml" ContentType="application/vnd.openxmlformats-officedocument.spreadsheetml.worksheet+xml"/>
  <Override PartName="/xl/worksheets/sheet5.xml" ContentType="application/vnd.openxmlformats-officedocument.spreadsheetml.worksheet+xml"/>
  <Override PartName="/xl/worksheets/sheet6.xml" ContentType="application/vnd.openxmlformats-officedocument.spreadsheetml.worksheet+xml"/>
  <Override PartName="/xl/worksheets/sheet7.xml" ContentType="application/vnd.openxmlformats-officedocument.spreadsheetml.worksheet+xml"/>
  <Override PartName="/xl/worksheets/sheet8.xml" ContentType="application/vnd.openxmlformats-officedocument.spreadsheetml.worksheet+xml"/>
  <Override PartName="/xl/worksheets/sheet9.xml" ContentType="application/vnd.openxmlformats-officedocument.spreadsheetml.worksheet+xml"/>
  <Override PartName="/xl/worksheets/sheet10.xml" ContentType="application/vnd.openxmlformats-officedocument.spreadsheetml.worksheet+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xl/drawings/drawing1.xml" ContentType="application/vnd.openxmlformats-officedocument.drawing+xml"/>
  <Override PartName="/xl/drawings/drawing2.xml" ContentType="application/vnd.openxmlformats-officedocument.drawing+xml"/>
  <Override PartName="/xl/drawings/drawing3.xml" ContentType="application/vnd.openxmlformats-officedocument.drawing+xml"/>
  <Override PartName="/xl/drawings/drawing4.xml" ContentType="application/vnd.openxmlformats-officedocument.drawing+xml"/>
  <Override PartName="/xl/drawings/drawing5.xml" ContentType="application/vnd.openxmlformats-officedocument.drawing+xml"/>
  <Override PartName="/xl/drawings/drawing6.xml" ContentType="application/vnd.openxmlformats-officedocument.drawing+xml"/>
  <Override PartName="/xl/drawings/drawing7.xml" ContentType="application/vnd.openxmlformats-officedocument.drawing+xml"/>
  <Override PartName="/xl/drawings/drawing8.xml" ContentType="application/vnd.openxmlformats-officedocument.drawing+xml"/>
  <Override PartName="/xl/drawings/drawing9.xml" ContentType="application/vnd.openxmlformats-officedocument.drawing+xml"/>
  <Override PartName="/xl/drawings/drawing10.xml" ContentType="application/vnd.openxmlformats-officedocument.drawing+xml"/>
  <Override PartName="/xl/calcChain.xml" ContentType="application/vnd.openxmlformats-officedocument.spreadsheetml.calcChain+xml"/>
  <Override PartName="/docProps/core.xml" ContentType="application/vnd.openxmlformats-package.core-properties+xml"/>
  <Override PartName="/docProps/app.xml" ContentType="application/vnd.openxmlformats-officedocument.extended-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s>
</file>

<file path=xl/workbook.xml><?xml version="1.0" encoding="utf-8"?>
<workbook xmlns="http://schemas.openxmlformats.org/spreadsheetml/2006/main" xmlns:r="http://schemas.openxmlformats.org/officeDocument/2006/relationships" xmlns:mc="http://schemas.openxmlformats.org/markup-compatibility/2006" xmlns:x15="http://schemas.microsoft.com/office/spreadsheetml/2010/11/main" mc:Ignorable="x15">
  <fileVersion appName="xl" lastEdited="6" lowestEdited="4" rupBuild="14420"/>
  <workbookPr defaultThemeVersion="124226"/>
  <mc:AlternateContent xmlns:mc="http://schemas.openxmlformats.org/markup-compatibility/2006">
    <mc:Choice Requires="x15">
      <x15ac:absPath xmlns:x15ac="http://schemas.microsoft.com/office/spreadsheetml/2010/11/ac" url="https://d.docs.live.net/b4d32b143ba6efd0/Personal/Pools/OBFBL/"/>
    </mc:Choice>
  </mc:AlternateContent>
  <bookViews>
    <workbookView xWindow="120" yWindow="165" windowWidth="15480" windowHeight="9540"/>
  </bookViews>
  <sheets>
    <sheet name="2014 Poll" sheetId="13" r:id="rId1"/>
    <sheet name="2013 Poll" sheetId="12" r:id="rId2"/>
    <sheet name="2012 Poll" sheetId="11" r:id="rId3"/>
    <sheet name="2011 Poll" sheetId="10" r:id="rId4"/>
    <sheet name="2010 Poll" sheetId="9" r:id="rId5"/>
    <sheet name="2009 Poll" sheetId="8" r:id="rId6"/>
    <sheet name="2008 Poll" sheetId="7" r:id="rId7"/>
    <sheet name="2007 Poll" sheetId="5" r:id="rId8"/>
    <sheet name="2006 Poll" sheetId="4" r:id="rId9"/>
    <sheet name="2005 Poll" sheetId="1" r:id="rId10"/>
  </sheets>
  <calcPr calcId="152511"/>
</workbook>
</file>

<file path=xl/calcChain.xml><?xml version="1.0" encoding="utf-8"?>
<calcChain xmlns="http://schemas.openxmlformats.org/spreadsheetml/2006/main">
  <c r="AL17" i="13" l="1"/>
  <c r="AK17" i="13"/>
  <c r="AJ17" i="13"/>
  <c r="AI17" i="13"/>
  <c r="AH17" i="13"/>
  <c r="AG17" i="13"/>
  <c r="AF17" i="13"/>
  <c r="AE17" i="13"/>
  <c r="AD17" i="13"/>
  <c r="AC17" i="13"/>
  <c r="AB17" i="13"/>
  <c r="AA17" i="13"/>
  <c r="AL16" i="13"/>
  <c r="AK16" i="13"/>
  <c r="AJ16" i="13"/>
  <c r="AI16" i="13"/>
  <c r="AH16" i="13"/>
  <c r="AG16" i="13"/>
  <c r="AF16" i="13"/>
  <c r="AE16" i="13"/>
  <c r="AD16" i="13"/>
  <c r="AC16" i="13"/>
  <c r="AB16" i="13"/>
  <c r="AA16" i="13"/>
  <c r="AL15" i="13"/>
  <c r="AK15" i="13"/>
  <c r="AJ15" i="13"/>
  <c r="AI15" i="13"/>
  <c r="AH15" i="13"/>
  <c r="AG15" i="13"/>
  <c r="AF15" i="13"/>
  <c r="AE15" i="13"/>
  <c r="AD15" i="13"/>
  <c r="AC15" i="13"/>
  <c r="AB15" i="13"/>
  <c r="AA15" i="13"/>
  <c r="AL14" i="13"/>
  <c r="AK14" i="13"/>
  <c r="AJ14" i="13"/>
  <c r="AI14" i="13"/>
  <c r="AH14" i="13"/>
  <c r="AG14" i="13"/>
  <c r="AF14" i="13"/>
  <c r="AE14" i="13"/>
  <c r="AD14" i="13"/>
  <c r="AC14" i="13"/>
  <c r="AB14" i="13"/>
  <c r="AA14" i="13"/>
  <c r="AL13" i="13"/>
  <c r="AK13" i="13"/>
  <c r="AJ13" i="13"/>
  <c r="AI13" i="13"/>
  <c r="AH13" i="13"/>
  <c r="AG13" i="13"/>
  <c r="AF13" i="13"/>
  <c r="AE13" i="13"/>
  <c r="AD13" i="13"/>
  <c r="AC13" i="13"/>
  <c r="AB13" i="13"/>
  <c r="AA13" i="13"/>
  <c r="AL12" i="13"/>
  <c r="AK12" i="13"/>
  <c r="AJ12" i="13"/>
  <c r="AI12" i="13"/>
  <c r="AH12" i="13"/>
  <c r="AG12" i="13"/>
  <c r="AF12" i="13"/>
  <c r="AE12" i="13"/>
  <c r="AD12" i="13"/>
  <c r="AC12" i="13"/>
  <c r="AB12" i="13"/>
  <c r="AA12" i="13"/>
  <c r="AL11" i="13"/>
  <c r="AK11" i="13"/>
  <c r="AJ11" i="13"/>
  <c r="AI11" i="13"/>
  <c r="AH11" i="13"/>
  <c r="AG11" i="13"/>
  <c r="AF11" i="13"/>
  <c r="AE11" i="13"/>
  <c r="AD11" i="13"/>
  <c r="AC11" i="13"/>
  <c r="AB11" i="13"/>
  <c r="AA11" i="13"/>
  <c r="AL10" i="13"/>
  <c r="AK10" i="13"/>
  <c r="AJ10" i="13"/>
  <c r="AI10" i="13"/>
  <c r="AH10" i="13"/>
  <c r="AG10" i="13"/>
  <c r="AF10" i="13"/>
  <c r="AE10" i="13"/>
  <c r="AD10" i="13"/>
  <c r="AC10" i="13"/>
  <c r="AB10" i="13"/>
  <c r="AA10" i="13"/>
  <c r="AL9" i="13"/>
  <c r="AK9" i="13"/>
  <c r="AJ9" i="13"/>
  <c r="AI9" i="13"/>
  <c r="AH9" i="13"/>
  <c r="AG9" i="13"/>
  <c r="AF9" i="13"/>
  <c r="AE9" i="13"/>
  <c r="AD9" i="13"/>
  <c r="AC9" i="13"/>
  <c r="AB9" i="13"/>
  <c r="AA9" i="13"/>
  <c r="AL8" i="13"/>
  <c r="AK8" i="13"/>
  <c r="AJ8" i="13"/>
  <c r="AI8" i="13"/>
  <c r="AH8" i="13"/>
  <c r="AG8" i="13"/>
  <c r="AF8" i="13"/>
  <c r="AE8" i="13"/>
  <c r="AD8" i="13"/>
  <c r="AC8" i="13"/>
  <c r="AB8" i="13"/>
  <c r="AA8" i="13"/>
  <c r="AL7" i="13"/>
  <c r="AK7" i="13"/>
  <c r="AJ7" i="13"/>
  <c r="AI7" i="13"/>
  <c r="AH7" i="13"/>
  <c r="AG7" i="13"/>
  <c r="AF7" i="13"/>
  <c r="AE7" i="13"/>
  <c r="AD7" i="13"/>
  <c r="AC7" i="13"/>
  <c r="AB7" i="13"/>
  <c r="AA7" i="13"/>
  <c r="AL6" i="13"/>
  <c r="AK6" i="13"/>
  <c r="AK19" i="13" s="1"/>
  <c r="AJ6" i="13"/>
  <c r="AI6" i="13"/>
  <c r="AH6" i="13"/>
  <c r="AG6" i="13"/>
  <c r="AG19" i="13" s="1"/>
  <c r="AF6" i="13"/>
  <c r="AE6" i="13"/>
  <c r="AE19" i="13" s="1"/>
  <c r="AD6" i="13"/>
  <c r="AD19" i="13" s="1"/>
  <c r="AC6" i="13"/>
  <c r="AB6" i="13"/>
  <c r="AA6" i="13"/>
  <c r="AI19" i="13" l="1"/>
  <c r="AL19" i="13"/>
  <c r="AF19" i="13"/>
  <c r="AJ19" i="13"/>
  <c r="AB19" i="13"/>
  <c r="AC19" i="13"/>
  <c r="AH19" i="13"/>
  <c r="AA19" i="13"/>
  <c r="AM7" i="13"/>
  <c r="AM8" i="13"/>
  <c r="AM9" i="13"/>
  <c r="AM10" i="13"/>
  <c r="AM11" i="13"/>
  <c r="AM12" i="13"/>
  <c r="AM13" i="13"/>
  <c r="AM14" i="13"/>
  <c r="AM15" i="13"/>
  <c r="AM16" i="13"/>
  <c r="AM17" i="13"/>
  <c r="AC18" i="13"/>
  <c r="AG18" i="13"/>
  <c r="AK18" i="13"/>
  <c r="AD18" i="13"/>
  <c r="AH18" i="13"/>
  <c r="AL18" i="13"/>
  <c r="AM6" i="13"/>
  <c r="AA18" i="13"/>
  <c r="AE18" i="13"/>
  <c r="AI18" i="13"/>
  <c r="AB18" i="13"/>
  <c r="AF18" i="13"/>
  <c r="AJ18" i="13"/>
  <c r="AB17" i="12"/>
  <c r="AB16" i="12"/>
  <c r="AB15" i="12"/>
  <c r="AB14" i="12"/>
  <c r="AB13" i="12"/>
  <c r="AB12" i="12"/>
  <c r="AB11" i="12"/>
  <c r="AB10" i="12"/>
  <c r="AB9" i="12"/>
  <c r="AB8" i="12"/>
  <c r="AB7" i="12"/>
  <c r="AB6" i="12"/>
  <c r="AL17" i="12" l="1"/>
  <c r="AK17" i="12"/>
  <c r="AJ17" i="12"/>
  <c r="AI17" i="12"/>
  <c r="AH17" i="12"/>
  <c r="AG17" i="12"/>
  <c r="AF17" i="12"/>
  <c r="AE17" i="12"/>
  <c r="AD17" i="12"/>
  <c r="AC17" i="12"/>
  <c r="AA17" i="12"/>
  <c r="AL16" i="12"/>
  <c r="AK16" i="12"/>
  <c r="AJ16" i="12"/>
  <c r="AI16" i="12"/>
  <c r="AH16" i="12"/>
  <c r="AG16" i="12"/>
  <c r="AF16" i="12"/>
  <c r="AE16" i="12"/>
  <c r="AD16" i="12"/>
  <c r="AC16" i="12"/>
  <c r="AA16" i="12"/>
  <c r="AL15" i="12"/>
  <c r="AK15" i="12"/>
  <c r="AJ15" i="12"/>
  <c r="AI15" i="12"/>
  <c r="AH15" i="12"/>
  <c r="AG15" i="12"/>
  <c r="AF15" i="12"/>
  <c r="AE15" i="12"/>
  <c r="AD15" i="12"/>
  <c r="AC15" i="12"/>
  <c r="AA15" i="12"/>
  <c r="AL14" i="12"/>
  <c r="AK14" i="12"/>
  <c r="AJ14" i="12"/>
  <c r="AI14" i="12"/>
  <c r="AH14" i="12"/>
  <c r="AG14" i="12"/>
  <c r="AF14" i="12"/>
  <c r="AE14" i="12"/>
  <c r="AD14" i="12"/>
  <c r="AC14" i="12"/>
  <c r="AA14" i="12"/>
  <c r="AL13" i="12"/>
  <c r="AK13" i="12"/>
  <c r="AJ13" i="12"/>
  <c r="AI13" i="12"/>
  <c r="AH13" i="12"/>
  <c r="AG13" i="12"/>
  <c r="AF13" i="12"/>
  <c r="AE13" i="12"/>
  <c r="AD13" i="12"/>
  <c r="AC13" i="12"/>
  <c r="AA13" i="12"/>
  <c r="AL12" i="12"/>
  <c r="AK12" i="12"/>
  <c r="AJ12" i="12"/>
  <c r="AI12" i="12"/>
  <c r="AH12" i="12"/>
  <c r="AG12" i="12"/>
  <c r="AF12" i="12"/>
  <c r="AE12" i="12"/>
  <c r="AD12" i="12"/>
  <c r="AC12" i="12"/>
  <c r="AA12" i="12"/>
  <c r="AL11" i="12"/>
  <c r="AK11" i="12"/>
  <c r="AJ11" i="12"/>
  <c r="AI11" i="12"/>
  <c r="AH11" i="12"/>
  <c r="AG11" i="12"/>
  <c r="AF11" i="12"/>
  <c r="AE11" i="12"/>
  <c r="AD11" i="12"/>
  <c r="AC11" i="12"/>
  <c r="AA11" i="12"/>
  <c r="AL10" i="12"/>
  <c r="AK10" i="12"/>
  <c r="AJ10" i="12"/>
  <c r="AI10" i="12"/>
  <c r="AH10" i="12"/>
  <c r="AG10" i="12"/>
  <c r="AF10" i="12"/>
  <c r="AE10" i="12"/>
  <c r="AD10" i="12"/>
  <c r="AC10" i="12"/>
  <c r="AA10" i="12"/>
  <c r="AL9" i="12"/>
  <c r="AK9" i="12"/>
  <c r="AJ9" i="12"/>
  <c r="AI9" i="12"/>
  <c r="AH9" i="12"/>
  <c r="AG9" i="12"/>
  <c r="AF9" i="12"/>
  <c r="AE9" i="12"/>
  <c r="AD9" i="12"/>
  <c r="AC9" i="12"/>
  <c r="AA9" i="12"/>
  <c r="AL8" i="12"/>
  <c r="AK8" i="12"/>
  <c r="AJ8" i="12"/>
  <c r="AI8" i="12"/>
  <c r="AH8" i="12"/>
  <c r="AG8" i="12"/>
  <c r="AF8" i="12"/>
  <c r="AE8" i="12"/>
  <c r="AD8" i="12"/>
  <c r="AC8" i="12"/>
  <c r="AA8" i="12"/>
  <c r="AL7" i="12"/>
  <c r="AK7" i="12"/>
  <c r="AJ7" i="12"/>
  <c r="AI7" i="12"/>
  <c r="AH7" i="12"/>
  <c r="AG7" i="12"/>
  <c r="AF7" i="12"/>
  <c r="AE7" i="12"/>
  <c r="AD7" i="12"/>
  <c r="AC7" i="12"/>
  <c r="AA7" i="12"/>
  <c r="AL6" i="12"/>
  <c r="AK6" i="12"/>
  <c r="AJ6" i="12"/>
  <c r="AI6" i="12"/>
  <c r="AH6" i="12"/>
  <c r="AG6" i="12"/>
  <c r="AF6" i="12"/>
  <c r="AE6" i="12"/>
  <c r="AD6" i="12"/>
  <c r="AC6" i="12"/>
  <c r="AA6" i="12"/>
  <c r="AZ17" i="11"/>
  <c r="AY17" i="11"/>
  <c r="AX17" i="11"/>
  <c r="AW17" i="11"/>
  <c r="AV17" i="11"/>
  <c r="AU17" i="11"/>
  <c r="AT17" i="11"/>
  <c r="AS17" i="11"/>
  <c r="AR17" i="11"/>
  <c r="AQ17" i="11"/>
  <c r="AZ16" i="11"/>
  <c r="AY16" i="11"/>
  <c r="AX16" i="11"/>
  <c r="AW16" i="11"/>
  <c r="AV16" i="11"/>
  <c r="AU16" i="11"/>
  <c r="AT16" i="11"/>
  <c r="AS16" i="11"/>
  <c r="AR16" i="11"/>
  <c r="AQ16" i="11"/>
  <c r="AZ15" i="11"/>
  <c r="AY15" i="11"/>
  <c r="AX15" i="11"/>
  <c r="AW15" i="11"/>
  <c r="AV15" i="11"/>
  <c r="AU15" i="11"/>
  <c r="AT15" i="11"/>
  <c r="AS15" i="11"/>
  <c r="BA15" i="11" s="1"/>
  <c r="AR15" i="11"/>
  <c r="AQ15" i="11"/>
  <c r="AZ14" i="11"/>
  <c r="AY14" i="11"/>
  <c r="AX14" i="11"/>
  <c r="AW14" i="11"/>
  <c r="AV14" i="11"/>
  <c r="AU14" i="11"/>
  <c r="AT14" i="11"/>
  <c r="AS14" i="11"/>
  <c r="AR14" i="11"/>
  <c r="AQ14" i="11"/>
  <c r="AZ13" i="11"/>
  <c r="AY13" i="11"/>
  <c r="AX13" i="11"/>
  <c r="AW13" i="11"/>
  <c r="AV13" i="11"/>
  <c r="AU13" i="11"/>
  <c r="AT13" i="11"/>
  <c r="AS13" i="11"/>
  <c r="AR13" i="11"/>
  <c r="AQ13" i="11"/>
  <c r="AZ12" i="11"/>
  <c r="AY12" i="11"/>
  <c r="AX12" i="11"/>
  <c r="AW12" i="11"/>
  <c r="AV12" i="11"/>
  <c r="AU12" i="11"/>
  <c r="AT12" i="11"/>
  <c r="AS12" i="11"/>
  <c r="AR12" i="11"/>
  <c r="AQ12" i="11"/>
  <c r="AZ11" i="11"/>
  <c r="AY11" i="11"/>
  <c r="AX11" i="11"/>
  <c r="AW11" i="11"/>
  <c r="AV11" i="11"/>
  <c r="AU11" i="11"/>
  <c r="AT11" i="11"/>
  <c r="AS11" i="11"/>
  <c r="BA11" i="11" s="1"/>
  <c r="AR11" i="11"/>
  <c r="AQ11" i="11"/>
  <c r="AZ10" i="11"/>
  <c r="AY10" i="11"/>
  <c r="AX10" i="11"/>
  <c r="AW10" i="11"/>
  <c r="AV10" i="11"/>
  <c r="AU10" i="11"/>
  <c r="AT10" i="11"/>
  <c r="AS10" i="11"/>
  <c r="AR10" i="11"/>
  <c r="AQ10" i="11"/>
  <c r="AZ9" i="11"/>
  <c r="AY9" i="11"/>
  <c r="AX9" i="11"/>
  <c r="AW9" i="11"/>
  <c r="AV9" i="11"/>
  <c r="AU9" i="11"/>
  <c r="AT9" i="11"/>
  <c r="AS9" i="11"/>
  <c r="AR9" i="11"/>
  <c r="AQ9" i="11"/>
  <c r="AZ8" i="11"/>
  <c r="AY8" i="11"/>
  <c r="AY19" i="11" s="1"/>
  <c r="AX8" i="11"/>
  <c r="AW8" i="11"/>
  <c r="AV8" i="11"/>
  <c r="AU8" i="11"/>
  <c r="AU18" i="11" s="1"/>
  <c r="AT8" i="11"/>
  <c r="AS8" i="11"/>
  <c r="AR8" i="11"/>
  <c r="AQ8" i="11"/>
  <c r="AQ19" i="11" s="1"/>
  <c r="AZ7" i="11"/>
  <c r="AY7" i="11"/>
  <c r="AX7" i="11"/>
  <c r="AW7" i="11"/>
  <c r="AW18" i="11" s="1"/>
  <c r="AV7" i="11"/>
  <c r="AU7" i="11"/>
  <c r="AT7" i="11"/>
  <c r="AS7" i="11"/>
  <c r="AS18" i="11" s="1"/>
  <c r="AR7" i="11"/>
  <c r="AQ7" i="11"/>
  <c r="AQ18" i="11" s="1"/>
  <c r="AZ6" i="11"/>
  <c r="AZ19" i="11" s="1"/>
  <c r="AY6" i="11"/>
  <c r="AX6" i="11"/>
  <c r="AX19" i="11" s="1"/>
  <c r="AW6" i="11"/>
  <c r="AV6" i="11"/>
  <c r="AV19" i="11" s="1"/>
  <c r="AU6" i="11"/>
  <c r="AT6" i="11"/>
  <c r="AT19" i="11" s="1"/>
  <c r="AS6" i="11"/>
  <c r="AR6" i="11"/>
  <c r="AR19" i="11" s="1"/>
  <c r="AQ6" i="11"/>
  <c r="AP17" i="11"/>
  <c r="BA17" i="11" s="1"/>
  <c r="AP16" i="11"/>
  <c r="AP15" i="11"/>
  <c r="AP14" i="11"/>
  <c r="AP13" i="11"/>
  <c r="BA13" i="11" s="1"/>
  <c r="AP12" i="11"/>
  <c r="AP11" i="11"/>
  <c r="AP10" i="11"/>
  <c r="AP9" i="11"/>
  <c r="BA9" i="11" s="1"/>
  <c r="AP8" i="11"/>
  <c r="AP7" i="11"/>
  <c r="AP6" i="11"/>
  <c r="AP19" i="11"/>
  <c r="AO17" i="11"/>
  <c r="AO16" i="11"/>
  <c r="BA16" i="11"/>
  <c r="AO15" i="11"/>
  <c r="AO14" i="11"/>
  <c r="BA14" i="11"/>
  <c r="AO13" i="11"/>
  <c r="AO12" i="11"/>
  <c r="BA12" i="11"/>
  <c r="AO11" i="11"/>
  <c r="AO10" i="11"/>
  <c r="BA10" i="11"/>
  <c r="AO9" i="11"/>
  <c r="AO8" i="11"/>
  <c r="BA8" i="11"/>
  <c r="AO7" i="11"/>
  <c r="AO6" i="11"/>
  <c r="AO18" i="11" s="1"/>
  <c r="BA6" i="11"/>
  <c r="S6" i="9"/>
  <c r="T6" i="9"/>
  <c r="T19" i="9" s="1"/>
  <c r="U6" i="9"/>
  <c r="U19" i="9" s="1"/>
  <c r="V6" i="9"/>
  <c r="W6" i="9"/>
  <c r="W18" i="9"/>
  <c r="X6" i="9"/>
  <c r="Y6" i="9"/>
  <c r="Z6" i="9"/>
  <c r="Z18" i="9"/>
  <c r="AA6" i="9"/>
  <c r="AB6" i="9"/>
  <c r="AC6" i="9"/>
  <c r="AC19" i="9" s="1"/>
  <c r="AD6" i="9"/>
  <c r="S7" i="9"/>
  <c r="S19" i="9" s="1"/>
  <c r="T7" i="9"/>
  <c r="U7" i="9"/>
  <c r="V7" i="9"/>
  <c r="V19" i="9" s="1"/>
  <c r="W7" i="9"/>
  <c r="X7" i="9"/>
  <c r="X19" i="9" s="1"/>
  <c r="Y7" i="9"/>
  <c r="Z7" i="9"/>
  <c r="AA7" i="9"/>
  <c r="AA18" i="9" s="1"/>
  <c r="AB7" i="9"/>
  <c r="AB19" i="9" s="1"/>
  <c r="AC7" i="9"/>
  <c r="AD7" i="9"/>
  <c r="AD19" i="9" s="1"/>
  <c r="S8" i="9"/>
  <c r="T8" i="9"/>
  <c r="U8" i="9"/>
  <c r="V8" i="9"/>
  <c r="W8" i="9"/>
  <c r="X8" i="9"/>
  <c r="Y8" i="9"/>
  <c r="Z8" i="9"/>
  <c r="AA8" i="9"/>
  <c r="AB8" i="9"/>
  <c r="AC8" i="9"/>
  <c r="AD8" i="9"/>
  <c r="S9" i="9"/>
  <c r="T9" i="9"/>
  <c r="U9" i="9"/>
  <c r="V9" i="9"/>
  <c r="W9" i="9"/>
  <c r="X9" i="9"/>
  <c r="Y9" i="9"/>
  <c r="Z9" i="9"/>
  <c r="AA9" i="9"/>
  <c r="AB9" i="9"/>
  <c r="AC9" i="9"/>
  <c r="AD9" i="9"/>
  <c r="S10" i="9"/>
  <c r="T10" i="9"/>
  <c r="U10" i="9"/>
  <c r="V10" i="9"/>
  <c r="W10" i="9"/>
  <c r="X10" i="9"/>
  <c r="Y10" i="9"/>
  <c r="Z10" i="9"/>
  <c r="AA10" i="9"/>
  <c r="AB10" i="9"/>
  <c r="AC10" i="9"/>
  <c r="AD10" i="9"/>
  <c r="S11" i="9"/>
  <c r="T11" i="9"/>
  <c r="U11" i="9"/>
  <c r="V11" i="9"/>
  <c r="W11" i="9"/>
  <c r="X11" i="9"/>
  <c r="Y11" i="9"/>
  <c r="Z11" i="9"/>
  <c r="AA11" i="9"/>
  <c r="AB11" i="9"/>
  <c r="AC11" i="9"/>
  <c r="AD11" i="9"/>
  <c r="S12" i="9"/>
  <c r="T12" i="9"/>
  <c r="U12" i="9"/>
  <c r="V12" i="9"/>
  <c r="W12" i="9"/>
  <c r="X12" i="9"/>
  <c r="Y12" i="9"/>
  <c r="Z12" i="9"/>
  <c r="AA12" i="9"/>
  <c r="AB12" i="9"/>
  <c r="AC12" i="9"/>
  <c r="AD12" i="9"/>
  <c r="S13" i="9"/>
  <c r="T13" i="9"/>
  <c r="U13" i="9"/>
  <c r="V13" i="9"/>
  <c r="W13" i="9"/>
  <c r="X13" i="9"/>
  <c r="Y13" i="9"/>
  <c r="Z13" i="9"/>
  <c r="AA13" i="9"/>
  <c r="AB13" i="9"/>
  <c r="AC13" i="9"/>
  <c r="AD13" i="9"/>
  <c r="S14" i="9"/>
  <c r="T14" i="9"/>
  <c r="U14" i="9"/>
  <c r="V14" i="9"/>
  <c r="W14" i="9"/>
  <c r="X14" i="9"/>
  <c r="Y14" i="9"/>
  <c r="Z14" i="9"/>
  <c r="AA14" i="9"/>
  <c r="AB14" i="9"/>
  <c r="AC14" i="9"/>
  <c r="AD14" i="9"/>
  <c r="S15" i="9"/>
  <c r="T15" i="9"/>
  <c r="U15" i="9"/>
  <c r="V15" i="9"/>
  <c r="W15" i="9"/>
  <c r="X15" i="9"/>
  <c r="Y15" i="9"/>
  <c r="Z15" i="9"/>
  <c r="AA15" i="9"/>
  <c r="AB15" i="9"/>
  <c r="AC15" i="9"/>
  <c r="AD15" i="9"/>
  <c r="S16" i="9"/>
  <c r="T16" i="9"/>
  <c r="U16" i="9"/>
  <c r="V16" i="9"/>
  <c r="W16" i="9"/>
  <c r="X16" i="9"/>
  <c r="Y16" i="9"/>
  <c r="Z16" i="9"/>
  <c r="AA16" i="9"/>
  <c r="AB16" i="9"/>
  <c r="AC16" i="9"/>
  <c r="AD16" i="9"/>
  <c r="S17" i="9"/>
  <c r="T17" i="9"/>
  <c r="U17" i="9"/>
  <c r="V17" i="9"/>
  <c r="W17" i="9"/>
  <c r="X17" i="9"/>
  <c r="Y17" i="9"/>
  <c r="Z17" i="9"/>
  <c r="AA17" i="9"/>
  <c r="AB17" i="9"/>
  <c r="AC17" i="9"/>
  <c r="AD17" i="9"/>
  <c r="S6" i="8"/>
  <c r="T6" i="8"/>
  <c r="U6" i="8"/>
  <c r="V6" i="8"/>
  <c r="V18" i="8" s="1"/>
  <c r="V19" i="8"/>
  <c r="W6" i="8"/>
  <c r="X6" i="8"/>
  <c r="Y6" i="8"/>
  <c r="Y19" i="8" s="1"/>
  <c r="Z6" i="8"/>
  <c r="AA6" i="8"/>
  <c r="AA18" i="8" s="1"/>
  <c r="AB6" i="8"/>
  <c r="AB18" i="8" s="1"/>
  <c r="AC6" i="8"/>
  <c r="AD6" i="8"/>
  <c r="AD19" i="8" s="1"/>
  <c r="S7" i="8"/>
  <c r="S18" i="8" s="1"/>
  <c r="T7" i="8"/>
  <c r="U7" i="8"/>
  <c r="V7" i="8"/>
  <c r="W7" i="8"/>
  <c r="W19" i="8" s="1"/>
  <c r="X7" i="8"/>
  <c r="Y7" i="8"/>
  <c r="Z7" i="8"/>
  <c r="Z19" i="8" s="1"/>
  <c r="AA7" i="8"/>
  <c r="AB7" i="8"/>
  <c r="AC7" i="8"/>
  <c r="AC18" i="8" s="1"/>
  <c r="AD7" i="8"/>
  <c r="S8" i="8"/>
  <c r="T8" i="8"/>
  <c r="T19" i="8" s="1"/>
  <c r="U8" i="8"/>
  <c r="V8" i="8"/>
  <c r="W8" i="8"/>
  <c r="X8" i="8"/>
  <c r="Y8" i="8"/>
  <c r="Z8" i="8"/>
  <c r="Z18" i="8"/>
  <c r="AA8" i="8"/>
  <c r="AB8" i="8"/>
  <c r="AC8" i="8"/>
  <c r="AC19" i="8"/>
  <c r="AD8" i="8"/>
  <c r="S9" i="8"/>
  <c r="T9" i="8"/>
  <c r="U9" i="8"/>
  <c r="V9" i="8"/>
  <c r="W9" i="8"/>
  <c r="X9" i="8"/>
  <c r="X19" i="8" s="1"/>
  <c r="Y9" i="8"/>
  <c r="Z9" i="8"/>
  <c r="AA9" i="8"/>
  <c r="AB9" i="8"/>
  <c r="AC9" i="8"/>
  <c r="AD9" i="8"/>
  <c r="S10" i="8"/>
  <c r="T10" i="8"/>
  <c r="T18" i="8" s="1"/>
  <c r="U10" i="8"/>
  <c r="V10" i="8"/>
  <c r="W10" i="8"/>
  <c r="X10" i="8"/>
  <c r="Y10" i="8"/>
  <c r="Z10" i="8"/>
  <c r="AA10" i="8"/>
  <c r="AB10" i="8"/>
  <c r="AC10" i="8"/>
  <c r="AD10" i="8"/>
  <c r="S11" i="8"/>
  <c r="T11" i="8"/>
  <c r="U11" i="8"/>
  <c r="V11" i="8"/>
  <c r="W11" i="8"/>
  <c r="X11" i="8"/>
  <c r="Y11" i="8"/>
  <c r="Z11" i="8"/>
  <c r="AA11" i="8"/>
  <c r="AB11" i="8"/>
  <c r="AC11" i="8"/>
  <c r="AD11" i="8"/>
  <c r="S12" i="8"/>
  <c r="T12" i="8"/>
  <c r="U12" i="8"/>
  <c r="V12" i="8"/>
  <c r="W12" i="8"/>
  <c r="X12" i="8"/>
  <c r="Y12" i="8"/>
  <c r="Z12" i="8"/>
  <c r="AA12" i="8"/>
  <c r="AB12" i="8"/>
  <c r="AC12" i="8"/>
  <c r="AD12" i="8"/>
  <c r="S13" i="8"/>
  <c r="T13" i="8"/>
  <c r="U13" i="8"/>
  <c r="V13" i="8"/>
  <c r="W13" i="8"/>
  <c r="X13" i="8"/>
  <c r="Y13" i="8"/>
  <c r="Z13" i="8"/>
  <c r="AA13" i="8"/>
  <c r="AB13" i="8"/>
  <c r="AC13" i="8"/>
  <c r="AD13" i="8"/>
  <c r="S14" i="8"/>
  <c r="T14" i="8"/>
  <c r="U14" i="8"/>
  <c r="V14" i="8"/>
  <c r="W14" i="8"/>
  <c r="X14" i="8"/>
  <c r="Y14" i="8"/>
  <c r="Z14" i="8"/>
  <c r="AA14" i="8"/>
  <c r="AB14" i="8"/>
  <c r="AC14" i="8"/>
  <c r="AD14" i="8"/>
  <c r="S15" i="8"/>
  <c r="T15" i="8"/>
  <c r="U15" i="8"/>
  <c r="V15" i="8"/>
  <c r="W15" i="8"/>
  <c r="X15" i="8"/>
  <c r="Y15" i="8"/>
  <c r="Z15" i="8"/>
  <c r="AA15" i="8"/>
  <c r="AB15" i="8"/>
  <c r="AC15" i="8"/>
  <c r="AD15" i="8"/>
  <c r="S16" i="8"/>
  <c r="T16" i="8"/>
  <c r="U16" i="8"/>
  <c r="U19" i="8" s="1"/>
  <c r="V16" i="8"/>
  <c r="W16" i="8"/>
  <c r="X16" i="8"/>
  <c r="Y16" i="8"/>
  <c r="Z16" i="8"/>
  <c r="AA16" i="8"/>
  <c r="AB16" i="8"/>
  <c r="AC16" i="8"/>
  <c r="AD16" i="8"/>
  <c r="S17" i="8"/>
  <c r="T17" i="8"/>
  <c r="U17" i="8"/>
  <c r="V17" i="8"/>
  <c r="W17" i="8"/>
  <c r="X17" i="8"/>
  <c r="Y17" i="8"/>
  <c r="Z17" i="8"/>
  <c r="AA17" i="8"/>
  <c r="AB17" i="8"/>
  <c r="AC17" i="8"/>
  <c r="AD17" i="8"/>
  <c r="U18" i="8"/>
  <c r="S6" i="7"/>
  <c r="S18" i="7" s="1"/>
  <c r="T6" i="7"/>
  <c r="U6" i="7"/>
  <c r="U18" i="7" s="1"/>
  <c r="V6" i="7"/>
  <c r="V18" i="7" s="1"/>
  <c r="W6" i="7"/>
  <c r="X6" i="7"/>
  <c r="X19" i="7" s="1"/>
  <c r="Y6" i="7"/>
  <c r="Z6" i="7"/>
  <c r="AA6" i="7"/>
  <c r="AA19" i="7" s="1"/>
  <c r="AB6" i="7"/>
  <c r="AC6" i="7"/>
  <c r="AC19" i="7" s="1"/>
  <c r="AD6" i="7"/>
  <c r="AD18" i="7" s="1"/>
  <c r="S7" i="7"/>
  <c r="T7" i="7"/>
  <c r="U7" i="7"/>
  <c r="V7" i="7"/>
  <c r="V19" i="7" s="1"/>
  <c r="W7" i="7"/>
  <c r="X7" i="7"/>
  <c r="Y7" i="7"/>
  <c r="Y19" i="7" s="1"/>
  <c r="Z7" i="7"/>
  <c r="AA7" i="7"/>
  <c r="AB7" i="7"/>
  <c r="AB18" i="7"/>
  <c r="AC7" i="7"/>
  <c r="AD7" i="7"/>
  <c r="S8" i="7"/>
  <c r="T8" i="7"/>
  <c r="U8" i="7"/>
  <c r="V8" i="7"/>
  <c r="W8" i="7"/>
  <c r="X8" i="7"/>
  <c r="Y8" i="7"/>
  <c r="Z8" i="7"/>
  <c r="Z19" i="7" s="1"/>
  <c r="AA8" i="7"/>
  <c r="AB8" i="7"/>
  <c r="AC8" i="7"/>
  <c r="AD8" i="7"/>
  <c r="S9" i="7"/>
  <c r="T9" i="7"/>
  <c r="T18" i="7"/>
  <c r="U9" i="7"/>
  <c r="V9" i="7"/>
  <c r="W9" i="7"/>
  <c r="W19" i="7" s="1"/>
  <c r="X9" i="7"/>
  <c r="Y9" i="7"/>
  <c r="Z9" i="7"/>
  <c r="AA9" i="7"/>
  <c r="AB9" i="7"/>
  <c r="AC9" i="7"/>
  <c r="AD9" i="7"/>
  <c r="S10" i="7"/>
  <c r="T10" i="7"/>
  <c r="U10" i="7"/>
  <c r="V10" i="7"/>
  <c r="W10" i="7"/>
  <c r="X10" i="7"/>
  <c r="Y10" i="7"/>
  <c r="Y18" i="7" s="1"/>
  <c r="Z10" i="7"/>
  <c r="AA10" i="7"/>
  <c r="AB10" i="7"/>
  <c r="AC10" i="7"/>
  <c r="AC18" i="7" s="1"/>
  <c r="AD10" i="7"/>
  <c r="S11" i="7"/>
  <c r="T11" i="7"/>
  <c r="T19" i="7" s="1"/>
  <c r="U11" i="7"/>
  <c r="U19" i="7" s="1"/>
  <c r="V11" i="7"/>
  <c r="W11" i="7"/>
  <c r="X11" i="7"/>
  <c r="Y11" i="7"/>
  <c r="Z11" i="7"/>
  <c r="AA11" i="7"/>
  <c r="AB11" i="7"/>
  <c r="AC11" i="7"/>
  <c r="AD11" i="7"/>
  <c r="S12" i="7"/>
  <c r="T12" i="7"/>
  <c r="U12" i="7"/>
  <c r="V12" i="7"/>
  <c r="W12" i="7"/>
  <c r="X12" i="7"/>
  <c r="Y12" i="7"/>
  <c r="Z12" i="7"/>
  <c r="AA12" i="7"/>
  <c r="AB12" i="7"/>
  <c r="AC12" i="7"/>
  <c r="AD12" i="7"/>
  <c r="S13" i="7"/>
  <c r="T13" i="7"/>
  <c r="U13" i="7"/>
  <c r="V13" i="7"/>
  <c r="W13" i="7"/>
  <c r="X13" i="7"/>
  <c r="Y13" i="7"/>
  <c r="Z13" i="7"/>
  <c r="AA13" i="7"/>
  <c r="AB13" i="7"/>
  <c r="AC13" i="7"/>
  <c r="AD13" i="7"/>
  <c r="S14" i="7"/>
  <c r="T14" i="7"/>
  <c r="U14" i="7"/>
  <c r="V14" i="7"/>
  <c r="W14" i="7"/>
  <c r="X14" i="7"/>
  <c r="Y14" i="7"/>
  <c r="Z14" i="7"/>
  <c r="AA14" i="7"/>
  <c r="AB14" i="7"/>
  <c r="AC14" i="7"/>
  <c r="AD14" i="7"/>
  <c r="S15" i="7"/>
  <c r="T15" i="7"/>
  <c r="U15" i="7"/>
  <c r="V15" i="7"/>
  <c r="W15" i="7"/>
  <c r="X15" i="7"/>
  <c r="Y15" i="7"/>
  <c r="Z15" i="7"/>
  <c r="AA15" i="7"/>
  <c r="AB15" i="7"/>
  <c r="AC15" i="7"/>
  <c r="AD15" i="7"/>
  <c r="S16" i="7"/>
  <c r="T16" i="7"/>
  <c r="U16" i="7"/>
  <c r="V16" i="7"/>
  <c r="W16" i="7"/>
  <c r="X16" i="7"/>
  <c r="Y16" i="7"/>
  <c r="Z16" i="7"/>
  <c r="AA16" i="7"/>
  <c r="AB16" i="7"/>
  <c r="AC16" i="7"/>
  <c r="AD16" i="7"/>
  <c r="S17" i="7"/>
  <c r="T17" i="7"/>
  <c r="U17" i="7"/>
  <c r="V17" i="7"/>
  <c r="W17" i="7"/>
  <c r="X17" i="7"/>
  <c r="Y17" i="7"/>
  <c r="Z17" i="7"/>
  <c r="AA17" i="7"/>
  <c r="AB17" i="7"/>
  <c r="AC17" i="7"/>
  <c r="AD17" i="7"/>
  <c r="AD19" i="7" s="1"/>
  <c r="AB19" i="7"/>
  <c r="S18" i="9"/>
  <c r="Y19" i="9"/>
  <c r="AC18" i="9"/>
  <c r="Y18" i="9"/>
  <c r="AB18" i="9"/>
  <c r="Z19" i="9"/>
  <c r="U18" i="9"/>
  <c r="S19" i="8"/>
  <c r="V18" i="9"/>
  <c r="W19" i="9"/>
  <c r="AD18" i="9"/>
  <c r="AD18" i="8"/>
  <c r="W18" i="8"/>
  <c r="X18" i="8"/>
  <c r="AX18" i="11"/>
  <c r="AP18" i="11"/>
  <c r="AO19" i="11"/>
  <c r="AY18" i="11" l="1"/>
  <c r="S19" i="7"/>
  <c r="W18" i="7"/>
  <c r="Z18" i="7"/>
  <c r="AB19" i="8"/>
  <c r="AS19" i="11"/>
  <c r="AU19" i="11"/>
  <c r="AW19" i="11"/>
  <c r="AV18" i="11"/>
  <c r="AA19" i="8"/>
  <c r="T18" i="9"/>
  <c r="X18" i="9"/>
  <c r="AA19" i="9"/>
  <c r="BA7" i="11"/>
  <c r="AR18" i="11"/>
  <c r="AZ18" i="11"/>
  <c r="AT18" i="11"/>
  <c r="Y18" i="8"/>
  <c r="AA18" i="7"/>
  <c r="X18" i="7"/>
  <c r="AL18" i="12"/>
  <c r="AM9" i="12"/>
  <c r="AM10" i="12"/>
  <c r="AJ18" i="12"/>
  <c r="AG18" i="12"/>
  <c r="AH19" i="12"/>
  <c r="AM17" i="12"/>
  <c r="AM14" i="12"/>
  <c r="AM8" i="12"/>
  <c r="AM6" i="12"/>
  <c r="AM16" i="12"/>
  <c r="AC19" i="12"/>
  <c r="AG19" i="12"/>
  <c r="AK18" i="12"/>
  <c r="AM11" i="12"/>
  <c r="AM15" i="12"/>
  <c r="AL19" i="12"/>
  <c r="AM13" i="12"/>
  <c r="AM12" i="12"/>
  <c r="AA19" i="12"/>
  <c r="AD19" i="12"/>
  <c r="AH18" i="12"/>
  <c r="AM7" i="12"/>
  <c r="AK19" i="12"/>
  <c r="AA18" i="12"/>
  <c r="AE19" i="12"/>
  <c r="AI18" i="12"/>
  <c r="AC18" i="12"/>
  <c r="AD18" i="12"/>
  <c r="AF19" i="12"/>
  <c r="AB19" i="12"/>
  <c r="AF18" i="12"/>
  <c r="AB18" i="12"/>
  <c r="AJ19" i="12"/>
  <c r="AI19" i="12"/>
  <c r="AE18" i="12"/>
</calcChain>
</file>

<file path=xl/sharedStrings.xml><?xml version="1.0" encoding="utf-8"?>
<sst xmlns="http://schemas.openxmlformats.org/spreadsheetml/2006/main" count="5905" uniqueCount="2172">
  <si>
    <t>Jose Bautista; Delmon Young; Brett Gardner; Austin Jackson; David Price; Jered Weaver; Trevor Cahill; Neftali Feliz; Clay Buchholz; CJ Wilson; Colby Lewis; Gio Gonzalez; Phil Hughes</t>
  </si>
  <si>
    <t>Carlos Gonzalez; Chris Young; Kelly Johnson; Angel Pagan; Drew Stubbs; Casey McGehee; Colby Rasmus; Martin Prado; Andres Torres; Gaby Sanchez; Buster Posey; Mat Latos; Carlos Marmol; Jonathan Sanchez; Matt Capps; John Axford; Hiroki Kuroda</t>
  </si>
  <si>
    <t>Prince Fielder; Justin Upton; Jimmy Rollins; Pablo Sandoval; Jason Bay; Nate McLouth; Manny Ramirez; Chris Coghlan; Ian Stewart; Ryan Ludwick; Dan Haren; Jonathan Broxton; Jair Jurjjens</t>
  </si>
  <si>
    <t>Ian Kinsler; Ben Zobrist; Aaron Hill; Adam Lind; Nick Markakis; Curtis Granderson; Denard Span; Matt Wieters; Julio Borbon; Gordon Beckham; Jose Lopez; Zack Greinke; Javier Vazquez; Josh Beckett; James Shields; John Lackey; Rick Porcello; AJ Burnett; Scott Kazmir; Rich Harden</t>
  </si>
  <si>
    <t>Carlos Gonzalez - 5th overall; Ubaldo Jimenez - 7th; Matt Cain - 8th; Shin-Soo Choo - 9th; Alex Rios - 22nd; Heath Bell - 25th; Rickie Weeks - 47th; Francisco Liriano - 54th; Matt Latos - 109th; Corey Hart - 112th; Paul Konerko - 151st; Brandon Morrow - 219th; Casey McGehee - 224th; Jaime Garcia - 225th</t>
  </si>
  <si>
    <t>Ben Zobrist - 1st overall; Manny Ramirez - 10th; Javier Vazquez - 13th; Jair Jurrjens - 15th; Wandy Rodriguez - 21st; AJ Burnett - 32nd; James Shields - 33rd; Julio Borbon - 36th; Franklin Gutierrez - 48th; Asdrubal Cabrera - 53rd; Nolan Reimold - 60th; Frank Francisco - 63rd; Chad Qualls - 67th</t>
  </si>
  <si>
    <t>Your Favourite Draft Pick
(player &amp; round)</t>
    <phoneticPr fontId="3" type="noConversion"/>
  </si>
  <si>
    <t>Your Least Favourite Draft Pick  (player &amp; round)</t>
    <phoneticPr fontId="3" type="noConversion"/>
  </si>
  <si>
    <t>AL East</t>
    <phoneticPr fontId="3" type="noConversion"/>
  </si>
  <si>
    <t>Bartlett, Lind, Hill, Morales, Zobrist, Choo, Cruz, Kubel, A Cabrera</t>
  </si>
  <si>
    <t>C. Davis - #1 overall</t>
  </si>
  <si>
    <t>Sizemore, Ordonez, Ortiz, Liriano, Wood, Upton, Huff, Kavis, Hamilton, Rios, Wells, ESantana, Chamberlain, Kazmir, Matsuzaka, Ryan, Morrow, Wang, Meche</t>
  </si>
  <si>
    <t>Soto, Hardy, Soriano, Martin, Lidge, Atkins, Rollins, Reyes, Delgado, Furcal, Myers, Harang, CYoung x 2, Lowe, Capps, Lindstrom, Parra, Volstad, OPerez, NY Mets</t>
  </si>
  <si>
    <t>Reynolds, Werth, Sandoval, Ethier, Bourn, Morgan, Ross, Upton</t>
  </si>
  <si>
    <t>Greinke, Feldman, Lester, Bailey, Aardsma, Weaver, Howell</t>
  </si>
  <si>
    <t>J. Johnson, Jurjjens, Jimenez, Broxton, Wainwright, Bell, WRodriguez, Kershaw, Happ, Hanson</t>
  </si>
  <si>
    <t>2010 Poll</t>
  </si>
  <si>
    <t>Toronto Cum Dodgers</t>
  </si>
  <si>
    <t>Red Sox; Yankees; Rays; Blue Jays; Orioles</t>
  </si>
  <si>
    <t>Tigers; Twins; White Sox; Royals; Indians</t>
  </si>
  <si>
    <t>Rangers; Angels; Mariners; Athletics</t>
  </si>
  <si>
    <t>Phillies; Braves; Mets; Marlins; Nationals</t>
  </si>
  <si>
    <t>Cardinals; Brewers; Reds; Cubs; Astros; Pirates</t>
  </si>
  <si>
    <t>Rockies; Diamondbacks; Dodgers; Giants; Padres</t>
  </si>
  <si>
    <t>Scott Sizemore</t>
  </si>
  <si>
    <t>Kyle Blanks</t>
  </si>
  <si>
    <t>Chipper; Wagner; Chapman; Zambrano</t>
  </si>
  <si>
    <t>Bradley - 12th round
(risk/reward pick)</t>
  </si>
  <si>
    <t>C. Gonzalez - 1st round
S. Sizemore - 11th round</t>
  </si>
  <si>
    <t>Lincecum / Teixeira</t>
  </si>
  <si>
    <t>The Comeback!  With about 1 month to go, the Legacy were languishing in 5th place with underachieving players. In month they leapfrogged over everyone to run away with the OBFBL Championship and their first Shooter Cup! Also, the streak of no two-time winner contnues. 7 years, different Shooter Cup winners</t>
  </si>
  <si>
    <t>Year of the Baller</t>
  </si>
  <si>
    <t>Legacy/Fury</t>
  </si>
  <si>
    <t>Dynasty; Sods</t>
  </si>
  <si>
    <t>Legacy / Tribe</t>
  </si>
  <si>
    <t>Legacy / Fury / Asshats / Nomads</t>
  </si>
  <si>
    <t>Saves / HR</t>
  </si>
  <si>
    <t>Frankford Fury - 1st, Brooklin Legacy - 2nd</t>
  </si>
  <si>
    <t>Brooklin Legacy - 1st, Whitby Poo Dogs - 2nd</t>
  </si>
  <si>
    <t>DDD;EC;Nomads;NYMD</t>
  </si>
  <si>
    <t>Etobicoke Crackheads - record breaking 238</t>
  </si>
  <si>
    <t>North York Muff Divers (Chris Davis)</t>
  </si>
  <si>
    <t>Several teams with 1, including (likely): Muff Divers, Asshats, Legacy, Crackheads</t>
  </si>
  <si>
    <t>Saves - Fury - 191</t>
  </si>
  <si>
    <t>Yankees / Red Sox</t>
  </si>
  <si>
    <t>Hamilton (3 votes), Sizemore (2), Teixeira (2)</t>
  </si>
  <si>
    <t>Wright / Pujols (3 votes each)</t>
  </si>
  <si>
    <t>Sabathia (3 votes), Halladay (2 votes)</t>
  </si>
  <si>
    <t>Santana (3 votes), Haren (2 votes)</t>
  </si>
  <si>
    <t>Wieters (3 votes), Price (2 votes), Snider (2 votes)</t>
  </si>
  <si>
    <t>Hideki Matsui</t>
  </si>
  <si>
    <t>Yovani Gallardo</t>
  </si>
  <si>
    <t>Travis Hafner</t>
  </si>
  <si>
    <t>Chris Carpenter (4 votes)</t>
  </si>
  <si>
    <t>Aaron Hill (2 votes)</t>
  </si>
  <si>
    <t>D.Price;  Z.Greinke, T.Cahil, R.Porcello</t>
  </si>
  <si>
    <t>Price, Greinke, Slowey, Purcey, Baker, Porcello</t>
  </si>
  <si>
    <t>Nolasco, Parra, Scherzer, Kuroda, J. Johnson</t>
  </si>
  <si>
    <t>Cruz, Snyder, A. Jones, Butler</t>
  </si>
  <si>
    <t>Votto, Sandoval, Stewart, Ethier</t>
  </si>
  <si>
    <t>Matzusaka, Sabatahia, Ryan, Burnett, C. Lee, Huff</t>
  </si>
  <si>
    <t>Lincecum, Furcal, Bradley</t>
  </si>
  <si>
    <t>Yankees;Red Sox;Rays;Blue Jays;Orioles</t>
  </si>
  <si>
    <t>Twins;Tigers;White Sox;Indians;Royals</t>
  </si>
  <si>
    <t>Angels;Rangers;Mariners;Athletics</t>
  </si>
  <si>
    <t>Phillies;Marlins;Braves;Mets;Nationals</t>
  </si>
  <si>
    <t>Cardinals;Cubs;Brewers;Reds;Astros;Pirates</t>
  </si>
  <si>
    <t>Dodgers;Rockies;Giants;Padres;Diamondbacks</t>
  </si>
  <si>
    <t>Rockiers</t>
  </si>
  <si>
    <t xml:space="preserve">Nolasco, Myers, Scherezer Cueto, </t>
  </si>
  <si>
    <t>Davis, Cruz,  Lopez, Choo, Snider, Butler, Crisp</t>
  </si>
  <si>
    <t>Ankiel, Sandoval, Lewis, Ross, Votto, Ethier</t>
  </si>
  <si>
    <t>Vlad, Jones, Dice K, Lee, Verlander, Saunders</t>
  </si>
  <si>
    <t>Howard, Atkins, Drew, Ludwick, Hardy, Milledge, Jimenez</t>
  </si>
  <si>
    <t xml:space="preserve">Davis (1) Nolasco (1) Scherzer (3) Carpenter (5) </t>
  </si>
  <si>
    <t>Nolasco, Scherzer, Ankiel, Lopez</t>
  </si>
  <si>
    <t>Hanley &amp; Halladay</t>
  </si>
  <si>
    <t>Crack</t>
  </si>
  <si>
    <t>I get assraped early then fight back for 3rd, oh and legacy win…jinx</t>
  </si>
  <si>
    <t>Sods of course</t>
  </si>
  <si>
    <t>Dynasty of course</t>
  </si>
  <si>
    <t>Nomads of course</t>
  </si>
  <si>
    <t>Rays</t>
  </si>
  <si>
    <t>Jose reyes</t>
  </si>
  <si>
    <t>F Liriano</t>
  </si>
  <si>
    <t>Kendry Morales</t>
  </si>
  <si>
    <t>Pablo Sandoval</t>
  </si>
  <si>
    <t>Scott Baker, Jose Arrdondo</t>
  </si>
  <si>
    <t>Yovanni Gallardo, Jon Sanchez</t>
  </si>
  <si>
    <t>Kendry Morales, Travis Synder</t>
  </si>
  <si>
    <t>Chris Dickerson</t>
  </si>
  <si>
    <t>Jonathan Papalbon</t>
  </si>
  <si>
    <t>Nelson Cruz 1st</t>
  </si>
  <si>
    <t>Brandon Lyon</t>
  </si>
  <si>
    <t>Morales, Jed Lowrie</t>
  </si>
  <si>
    <t>Hamles, Hart</t>
  </si>
  <si>
    <t>J. Hanrahan - 5th Round
Oliver Perez - 8th Round</t>
  </si>
  <si>
    <t>Orlando Cabrera - 10th</t>
  </si>
  <si>
    <t>Mike Pelfrey; Ty Wiggington</t>
  </si>
  <si>
    <t>Baller trades himself out of a shooter cup.</t>
  </si>
  <si>
    <t>Legacy/Dynasty</t>
  </si>
  <si>
    <t>Legacy AVG</t>
  </si>
  <si>
    <t>Yanks, Sox, Rays, Jays, Orioles</t>
  </si>
  <si>
    <t>Indians, Twins, Sox, Tigers, Royals</t>
  </si>
  <si>
    <t>Athletics, LAA, Rangers, Mariners</t>
  </si>
  <si>
    <t>Philles, Marlins,Mets,Braves,Nationals</t>
  </si>
  <si>
    <t>Cubs,Cards,Brewers,Reds,Astros,Pirates</t>
  </si>
  <si>
    <t>LAD,Diamondbacks,Giants,Rockies,Pads</t>
  </si>
  <si>
    <t>D-Backs</t>
  </si>
  <si>
    <t>Hanley Ramirez</t>
  </si>
  <si>
    <t>Jon Lester</t>
  </si>
  <si>
    <t>Travis Snyder</t>
  </si>
  <si>
    <t>Aaron Hill</t>
  </si>
  <si>
    <t>Grienke, Purcey</t>
  </si>
  <si>
    <t>J Johnson, Hanson,Kuroda</t>
  </si>
  <si>
    <t>Cruz, Snyder, A. Jones</t>
  </si>
  <si>
    <t>Dan Murphy, Werth,Rasmus</t>
  </si>
  <si>
    <t>Lee, Burnett,Huff,Sabathia</t>
  </si>
  <si>
    <t xml:space="preserve">Lincecum,  </t>
  </si>
  <si>
    <t>Crisp ?, Lester 1st</t>
  </si>
  <si>
    <t>Marmol- 1st round, Batista ?</t>
  </si>
  <si>
    <t>Aviles, Hill</t>
  </si>
  <si>
    <t>Dempster, Sandoval</t>
  </si>
  <si>
    <t>NYMD;DDD;EC;Nomads</t>
  </si>
  <si>
    <t>Frankford Fury (so far)</t>
  </si>
  <si>
    <t>North York Muff Divers (so far)</t>
  </si>
  <si>
    <t>Crackheads / Gash</t>
  </si>
  <si>
    <t>J.Votto; R.Spilboughs, E. Burris; P.Sandoval</t>
  </si>
  <si>
    <t>J.Devine, C. Lee, Dice-K</t>
  </si>
  <si>
    <t>C.Marrmol, M.Bradley; R. Doumit</t>
  </si>
  <si>
    <t>R. Ibanez - Round #4
J. Danks - Round #8</t>
  </si>
  <si>
    <t>E. Encarnacion - Round #6
A. Laroche - Round #12</t>
  </si>
  <si>
    <t>E. Burrris; J. Motte</t>
  </si>
  <si>
    <t>D.Wright &amp; King Felix</t>
  </si>
  <si>
    <t>Larry convinces people to part with talent for this year AND next year in every deal</t>
  </si>
  <si>
    <t>Nomads/Dynasty</t>
  </si>
  <si>
    <t>Red Sox; Jays; Yankees; Rays; Orioles</t>
  </si>
  <si>
    <t>Royals; Indians; Twins, Tigers; White Sox</t>
  </si>
  <si>
    <t>Angels; Mariners; Rangers; Athletics</t>
  </si>
  <si>
    <t>Reds; Cubs; Astros; Cardinals; Brewers; Pirates</t>
  </si>
  <si>
    <t>Dodgers; Giants; Dbacks; Padres; Rockies</t>
  </si>
  <si>
    <t>Dan Haren</t>
  </si>
  <si>
    <t>Travis Snider</t>
  </si>
  <si>
    <t>Cameron Maybin</t>
  </si>
  <si>
    <t>Greinke; Slowey; Purcey</t>
  </si>
  <si>
    <t>Nolasco; Parra; Jurjens</t>
  </si>
  <si>
    <t xml:space="preserve">Butler; D.Young; Joyce; </t>
  </si>
  <si>
    <t>Dukes; Headley; Stewart</t>
  </si>
  <si>
    <t xml:space="preserve">A.Rodriguez (2nd surgery); Sabathia; </t>
  </si>
  <si>
    <t>Furcal; Bruce; A.Ramirez</t>
  </si>
  <si>
    <t>R.Howard; F.Liriano</t>
  </si>
  <si>
    <t>Poodogs</t>
  </si>
  <si>
    <t>Dickdogs</t>
  </si>
  <si>
    <t xml:space="preserve">Muff </t>
  </si>
  <si>
    <t>Mazgay trash talks someone to the point of a drive-by shooting.</t>
  </si>
  <si>
    <t>Gash/Crackheads</t>
  </si>
  <si>
    <t xml:space="preserve">Gash </t>
  </si>
  <si>
    <t>Sox, Rays, Yanks, J's, O's</t>
  </si>
  <si>
    <t>Twins, Tribe, Sox, Royals, Tigers</t>
  </si>
  <si>
    <t>Rangers, Angels, A's, M's</t>
  </si>
  <si>
    <t>Phillies, Mets, Braves, Marlins, Nats</t>
  </si>
  <si>
    <t>Cubs, Cards, Reds, Pirates, Brewers, Astros</t>
  </si>
  <si>
    <t>Diamonds, Dodgers, Giants, Rockies, Padres</t>
  </si>
  <si>
    <t>Cards</t>
  </si>
  <si>
    <t>Redsox</t>
  </si>
  <si>
    <t>Price</t>
  </si>
  <si>
    <t>Schafer</t>
  </si>
  <si>
    <t>Price, Slowey, Purcey, Porcello, Baker</t>
  </si>
  <si>
    <t xml:space="preserve">Kuroda, Parra, </t>
  </si>
  <si>
    <t>Snider, Kubel, Lind, A. Jones</t>
  </si>
  <si>
    <t>Schafer, Church, K. Greene</t>
  </si>
  <si>
    <t>Burnett, Ryan, Rios, Burrell</t>
  </si>
  <si>
    <t xml:space="preserve">Bradley, Furcal, Vasquez, </t>
  </si>
  <si>
    <t>Khalil Greene, Jason Kubel</t>
  </si>
  <si>
    <t>Joe Crede, Jason Bartlett (last)</t>
  </si>
  <si>
    <t>Travis Hafner, Hiroki Kuroda</t>
  </si>
  <si>
    <t>Dan Haren, Josh Hamilton</t>
  </si>
  <si>
    <t>Baller sets his franchise back 2 years in his attempt to win (1 year sooner than he should have)</t>
  </si>
  <si>
    <t>Dynasty / Muff Divers</t>
  </si>
  <si>
    <t>Twins</t>
  </si>
  <si>
    <t>Weiters</t>
  </si>
  <si>
    <t>V-Mart</t>
  </si>
  <si>
    <t>Baller FINALLY wins something</t>
  </si>
  <si>
    <t>Done</t>
  </si>
  <si>
    <t>Saves &amp; HR</t>
  </si>
  <si>
    <t>Ricky Nolasco</t>
  </si>
  <si>
    <t>Matt Weiters</t>
  </si>
  <si>
    <t>Hank Blalock</t>
  </si>
  <si>
    <t>Coke, Danks, Perez</t>
  </si>
  <si>
    <t>Matsuzaka; Baker; Greinke; Soria; E. Santana; Danks; Duchscherer. Floyd; Marcum</t>
  </si>
  <si>
    <t>Guerrero; Ortiz; Crawford; Renteria; Konerko; Sheffield; Matsui; V. Martinez; Posada; Hafner; Bedard; Verlander; Carmona; Willis; Several closers, take your pick</t>
  </si>
  <si>
    <t>Cliff Lee</t>
  </si>
  <si>
    <t>Brad Lidge</t>
  </si>
  <si>
    <t>Ludwick; McLouth; Kemp; Victorino; Ethier; Drew, Votto; Soto; Jackson</t>
  </si>
  <si>
    <t>Fielder; Tejada; Pierre; Francouer; J. Upton; Tulowitzki; Furcal; Byrnes; Zambrano; Harang; Saito; Maine; P. Martinez; Hill; Penny; Olsen; Snell; Gagne; Zito</t>
  </si>
  <si>
    <t>2009 Pre-season Poll</t>
  </si>
  <si>
    <t>Storyline of the Year</t>
  </si>
  <si>
    <t>Fury win a tight 3-way battle and become the 1st 2-time Shooter Cup champion</t>
  </si>
  <si>
    <t>Gash / Muff Divers</t>
  </si>
  <si>
    <t>Fury - R and HR</t>
  </si>
  <si>
    <t>Twins; Indians; White Sox; Royals; Tigers</t>
  </si>
  <si>
    <t>Braves; Phillies; Mets; Marlins; Nationals</t>
  </si>
  <si>
    <t>Cubs; Reds; Cardinals; Astros; Brewers; Pirates</t>
  </si>
  <si>
    <t>Diamondbacks; Dodgers; Giants; Rockies; Padres</t>
  </si>
  <si>
    <t>Tampa Bay Rays</t>
  </si>
  <si>
    <t>Red Sox; Rays; Yankees; Blue Jays; Orioles</t>
  </si>
  <si>
    <t>Matt Wieters</t>
  </si>
  <si>
    <t>James Shields</t>
  </si>
  <si>
    <t>Todd Helton</t>
  </si>
  <si>
    <t>Wainwright; J. Johnson; Scherzer; Kuroda; Parra</t>
  </si>
  <si>
    <t>Cruz; Choo; A. Jones; Butler; Gordon</t>
  </si>
  <si>
    <t>Price; Liriano; Slowey; Perkins; Garza; Greinke</t>
  </si>
  <si>
    <t>Bruce; Milledge; Votto; Jackson; Stewart; Ethier</t>
  </si>
  <si>
    <t>C. Lee; Burnett; Ryan; Wood;  Ordonez; Dye; Huff; Figgins</t>
  </si>
  <si>
    <t>Lincecum; Zambrano; Broxton; Bradley; Furcal; Sandoval</t>
  </si>
  <si>
    <t>Z. Greinke - Round #1
J. Posada - Round #15</t>
  </si>
  <si>
    <t>J. Peavy; M. Teixeira</t>
  </si>
  <si>
    <t>F. Lewis - Round #9
F. Carmona - Round #14</t>
  </si>
  <si>
    <t>C. Jackson
J. Arredondo</t>
  </si>
  <si>
    <t>Baller Trades all of his keepers to ensure a Shooter Cup</t>
  </si>
  <si>
    <t>Gash / Crackheads</t>
  </si>
  <si>
    <t>none</t>
  </si>
  <si>
    <t>Yankees; Red Sox; Rays; Blue Jays; Orioles</t>
  </si>
  <si>
    <t>Twins; Indians; Royals, White Sox; Tigers</t>
  </si>
  <si>
    <t>Angels;  Rangers; Athletics; Mariners</t>
  </si>
  <si>
    <t>Mets; Phillies;  Braves; Marlins; Nationals</t>
  </si>
  <si>
    <t>Cubs; Reds; Cardinals; Brewers; Astros; Pirates</t>
  </si>
  <si>
    <t>Josh Hamilton</t>
  </si>
  <si>
    <t>CC Sabathia</t>
  </si>
  <si>
    <t>David Price</t>
  </si>
  <si>
    <t>Emmanual Burris</t>
  </si>
  <si>
    <t>T.Hansen; M.Scherzer; C.Volstead</t>
  </si>
  <si>
    <t>N.Cruz; A. Jones; A.Gordon</t>
  </si>
  <si>
    <t>Pickering Dynasty; Sods</t>
  </si>
  <si>
    <t>Pickering Dynasty; Gash</t>
  </si>
  <si>
    <t>Legacy; Gash</t>
  </si>
  <si>
    <t>A few</t>
  </si>
  <si>
    <t>Red Sox; Yankees</t>
  </si>
  <si>
    <t>Indians; Tigers</t>
  </si>
  <si>
    <t>Mariners; Angels</t>
  </si>
  <si>
    <t>Cubs; Brewers</t>
  </si>
  <si>
    <t>Diamondbacks; Dodgers</t>
  </si>
  <si>
    <t>Tigers; Yankees</t>
  </si>
  <si>
    <t>Phillies; Brewers</t>
  </si>
  <si>
    <t>Red Sox; Indians</t>
  </si>
  <si>
    <t>Mets; Cubs</t>
  </si>
  <si>
    <t>Wright; Fielder</t>
  </si>
  <si>
    <t>Verlander; Bedard</t>
  </si>
  <si>
    <t>Zambrano</t>
  </si>
  <si>
    <t>Buchholz/Gomez (tie)</t>
  </si>
  <si>
    <t>Ajax Super Sods; Legacy/Dynasty (tie)</t>
  </si>
  <si>
    <t>Dynasty / Legacy (tie)</t>
  </si>
  <si>
    <t>Pickering Dynasty; Fury/Crack (tie)</t>
  </si>
  <si>
    <t>Mets; Braves/Phillies (tie)</t>
  </si>
  <si>
    <t>Cabrera; Sizemore/ARod (tie)</t>
  </si>
  <si>
    <t>Santana; Webb/Hamels (tie)</t>
  </si>
  <si>
    <t>Garza; Weaver; Liriano</t>
  </si>
  <si>
    <t>Snell; Cueto; Billingsley; Jimenez</t>
  </si>
  <si>
    <t>Butler; Gordon; Hamilton; Garko</t>
  </si>
  <si>
    <t>Ankiel, Milledge, Pie, Jackson</t>
  </si>
  <si>
    <t>Kemp; Escobar; Bourne</t>
  </si>
  <si>
    <t>Pujols, Braun, Rowand, Gagne</t>
  </si>
  <si>
    <t>Rowand; Gagne</t>
  </si>
  <si>
    <t>N/A</t>
  </si>
  <si>
    <t>Tribe/Dynasty (tie)</t>
  </si>
  <si>
    <t>David Ortiz</t>
  </si>
  <si>
    <t>Felix Hernandez</t>
  </si>
  <si>
    <t>John Maine</t>
  </si>
  <si>
    <t>Evan Longoria</t>
  </si>
  <si>
    <t>Brett Myers</t>
  </si>
  <si>
    <t>Fukudome; Rasmus</t>
  </si>
  <si>
    <t>Frankford Fury (T-3rd)</t>
  </si>
  <si>
    <t>Nomads (T-3rd)</t>
  </si>
  <si>
    <t>Whitby Poo Dogs, then Nomads</t>
  </si>
  <si>
    <t>Whitby Poo Dogs, then Pickering Dynasty</t>
  </si>
  <si>
    <t>Legacy / Fury</t>
  </si>
  <si>
    <t>1) Durham Dick Dogs; 2) Brooklin Legacy; 3) Beaverton Gaping Gash</t>
  </si>
  <si>
    <t>Unknown</t>
  </si>
  <si>
    <t>1) Ajax Super Sods; 2) Brooklin Legacy; 3) Etobicoke Crackheads</t>
  </si>
  <si>
    <t>Asshats (1), Gash (1), Nomads (2), Poo Dogs (2), Dick Dogs (2), Fury (2), Legacy (2)</t>
  </si>
  <si>
    <t>Tribe (6), Crackheads (4), Muff Divers (4), Dynasty (4), Sods (3)</t>
  </si>
  <si>
    <t>1 - Wins: 
OLD RECORD: 111 (Dick Dogs - 2003); 
NEW RECORD: 125 (Nomads - 2008)</t>
  </si>
  <si>
    <t>Rays; Red Sox; Yankees; Blue Jays; Orioles</t>
  </si>
  <si>
    <t>White Sox; Twins; Indians; Royals; Tigers</t>
  </si>
  <si>
    <t>Angels; Rangers; Athletics; Mariners</t>
  </si>
  <si>
    <t>Phillies; Mets; Marlins; Braves; Nationals</t>
  </si>
  <si>
    <t>Cubs; Brewers; Astros; Cardinals; Reds; Pirates</t>
  </si>
  <si>
    <t>Dodgers; Diamondbacks; Rockies; Giants; Padres</t>
  </si>
  <si>
    <t>Brewers</t>
  </si>
  <si>
    <t>Lincecum; Harden; Nolasco; Volquez; Billingsley; Wainwright</t>
  </si>
  <si>
    <t>Hamilton; Longoria; Pedroia; Quentin; Kinsler; Ellsbury; Al. Ramirez</t>
  </si>
  <si>
    <t>Borowski, Jones</t>
  </si>
  <si>
    <t>Rivera round 1</t>
  </si>
  <si>
    <t>Ankiel, Weaver, Marmol</t>
  </si>
  <si>
    <t>Hanley and Hill</t>
  </si>
  <si>
    <t>Detroit</t>
  </si>
  <si>
    <t>Arizona</t>
  </si>
  <si>
    <t>Nick Johnson &amp; Rafael Furcal</t>
  </si>
  <si>
    <t>Rich Harden &amp; Hank Blalock</t>
  </si>
  <si>
    <t>Billingsley, Sheets, Cordero</t>
  </si>
  <si>
    <t>Blalock round 8</t>
  </si>
  <si>
    <t>Muff</t>
  </si>
  <si>
    <t>Asshats</t>
  </si>
  <si>
    <t>Red Sox, Yanks, Rays, Jays, Orioles</t>
  </si>
  <si>
    <t>Indians, Tigers, Sox, Twins Royals</t>
  </si>
  <si>
    <t>Mariners, Angels, A's, Rangers</t>
  </si>
  <si>
    <t>Mets, Phillies, Braves, Marlins, Nat's</t>
  </si>
  <si>
    <t>Brewers, Cubs, Reds, Astros, Bucs, Cardinals</t>
  </si>
  <si>
    <t>D'Backs, Padres, Dodgers, Rockies, Giants</t>
  </si>
  <si>
    <t>Padres</t>
  </si>
  <si>
    <t>Mag's</t>
  </si>
  <si>
    <t>Hanley</t>
  </si>
  <si>
    <t>Ian Kennedy</t>
  </si>
  <si>
    <t>Chase Headley</t>
  </si>
  <si>
    <t>Nick Johnson</t>
  </si>
  <si>
    <t>Ian Kennedy, Andy Sonnanstine, John Danks</t>
  </si>
  <si>
    <t>Carlos Villanueva, Wandy Rodriguez, Jair Jurrjens</t>
  </si>
  <si>
    <t xml:space="preserve">Josh Hamilton, Alex Gordon, </t>
  </si>
  <si>
    <t>Andre Ethier, Matt Kemp, Ryan Church</t>
  </si>
  <si>
    <t>WILLIS, Escobar, Johnny Damon, Bonderman</t>
  </si>
  <si>
    <t xml:space="preserve">Eric Gagne, Brad Lidge, Barry Zito, </t>
  </si>
  <si>
    <r>
      <t>Sherrill (5), Melky Cabrera (14</t>
    </r>
    <r>
      <rPr>
        <vertAlign val="superscript"/>
        <sz val="8"/>
        <rFont val="Arial"/>
        <family val="2"/>
      </rPr>
      <t>th</t>
    </r>
    <r>
      <rPr>
        <sz val="8"/>
        <rFont val="Arial"/>
        <family val="2"/>
      </rPr>
      <t>)</t>
    </r>
  </si>
  <si>
    <r>
      <t>Smoltz (2</t>
    </r>
    <r>
      <rPr>
        <vertAlign val="superscript"/>
        <sz val="8"/>
        <rFont val="Arial"/>
        <family val="2"/>
      </rPr>
      <t>nd</t>
    </r>
    <r>
      <rPr>
        <sz val="8"/>
        <rFont val="Arial"/>
        <family val="2"/>
      </rPr>
      <t>)</t>
    </r>
  </si>
  <si>
    <t>Nick Johnson,Scott Rolen</t>
  </si>
  <si>
    <t>A-Rod, Haren</t>
  </si>
  <si>
    <t>Most rotos-Dynasty, Runs-Sods</t>
  </si>
  <si>
    <t>Red sox</t>
  </si>
  <si>
    <t>Seattle</t>
  </si>
  <si>
    <t>Reds</t>
  </si>
  <si>
    <t>Rockies</t>
  </si>
  <si>
    <t>Sox</t>
  </si>
  <si>
    <t>Arod</t>
  </si>
  <si>
    <t>Howard</t>
  </si>
  <si>
    <t>Hamels</t>
  </si>
  <si>
    <t>Joba</t>
  </si>
  <si>
    <t>Kershaw</t>
  </si>
  <si>
    <t>Harden</t>
  </si>
  <si>
    <t>Cantu</t>
  </si>
  <si>
    <t>Guthrie</t>
  </si>
  <si>
    <t>Ubaldo Jimeinez</t>
  </si>
  <si>
    <t>Barton</t>
  </si>
  <si>
    <t>Hart</t>
  </si>
  <si>
    <t>Lackey</t>
  </si>
  <si>
    <t>Valverde (1st)</t>
  </si>
  <si>
    <t>Manny, Hamels</t>
  </si>
  <si>
    <t>Jimenez (late)</t>
  </si>
  <si>
    <t>Headley, Barton</t>
  </si>
  <si>
    <t>AVG - Crackheads</t>
  </si>
  <si>
    <t>Red Sox, Yankees, Jays, Rays, Orioles</t>
  </si>
  <si>
    <t>Angels, Mariners, Rangers, Athletics</t>
  </si>
  <si>
    <t>Mets, Braves, Phillies, Nationals, Marlins</t>
  </si>
  <si>
    <t>Cubs, Brewers, Reds, Astros, Cardinals, Pirates</t>
  </si>
  <si>
    <t>Diamondbacks, Dodgers, Rockies, Padres, Giants</t>
  </si>
  <si>
    <t xml:space="preserve">Mets </t>
  </si>
  <si>
    <t>Wright</t>
  </si>
  <si>
    <t>Sabathia</t>
  </si>
  <si>
    <t>Gomez</t>
  </si>
  <si>
    <t>Troy Percival</t>
  </si>
  <si>
    <t>Andruw Jones</t>
  </si>
  <si>
    <t>Jered Weaver</t>
  </si>
  <si>
    <t>Ian Snell</t>
  </si>
  <si>
    <t>Alex Gordon</t>
  </si>
  <si>
    <t>Bourne</t>
  </si>
  <si>
    <t>Rowand</t>
  </si>
  <si>
    <t>Beltre - 2nd rd</t>
  </si>
  <si>
    <t>Gathright ?</t>
  </si>
  <si>
    <t>Stephen Drew</t>
  </si>
  <si>
    <t>Pujols &amp; Sabathia</t>
  </si>
  <si>
    <t>CONSENSUS</t>
  </si>
  <si>
    <t>PD</t>
  </si>
  <si>
    <t>WPD</t>
  </si>
  <si>
    <t>ASS</t>
  </si>
  <si>
    <t>FF</t>
  </si>
  <si>
    <t>BGG</t>
  </si>
  <si>
    <t>LT</t>
  </si>
  <si>
    <t>BL</t>
  </si>
  <si>
    <t>NYMD</t>
  </si>
  <si>
    <t>EC</t>
  </si>
  <si>
    <t>NOM</t>
  </si>
  <si>
    <t>AA</t>
  </si>
  <si>
    <t>DDD</t>
  </si>
  <si>
    <t>Auroras Asshats</t>
  </si>
  <si>
    <t>Braun, Hudson</t>
  </si>
  <si>
    <t>Saito</t>
  </si>
  <si>
    <t>Bedard</t>
  </si>
  <si>
    <t>Hughes</t>
  </si>
  <si>
    <t>Parra</t>
  </si>
  <si>
    <t>Pence</t>
  </si>
  <si>
    <t>David Murphy</t>
  </si>
  <si>
    <t>Snell; Wainwright; Jimenez; S. Hill; Billingsley</t>
  </si>
  <si>
    <t>Butler; Kinsler; Hamilton; Teahen; Napoli; Garko; Kendrick</t>
  </si>
  <si>
    <t>Hermida; McLouth; Kemp; Loney; Jackson; Escobar</t>
  </si>
  <si>
    <t>Pickering Dynasy</t>
  </si>
  <si>
    <t>Muff / Dynasty</t>
  </si>
  <si>
    <t>Beaerton Gaping Gash</t>
  </si>
  <si>
    <t>Red Sox;  Blue Jays; Yankees; Rays; Orioles</t>
  </si>
  <si>
    <t>Tigers; Indians; White Sox; Royals, Twins</t>
  </si>
  <si>
    <t>Mets; Phillies; Braves; Nationals; Marlins</t>
  </si>
  <si>
    <t>Cubs; Brewers; Cincinnati;  Astros; Pirates; Cardinals</t>
  </si>
  <si>
    <t>Diamondbacks; Dodgers; Rockies; Padres; Giants</t>
  </si>
  <si>
    <t>Milwaukee Brewers</t>
  </si>
  <si>
    <t>Miguel Cabera</t>
  </si>
  <si>
    <t>Clay Buchholz</t>
  </si>
  <si>
    <t>Joey Votto</t>
  </si>
  <si>
    <t>Pedro Martinez</t>
  </si>
  <si>
    <t>Cain, Lincecum, Gallardo, Cueto</t>
  </si>
  <si>
    <t>Butler, Gordon, Garko, A.Hill, C. Gomez, Barton</t>
  </si>
  <si>
    <t xml:space="preserve">Kemp, Escobar, Bourne, </t>
  </si>
  <si>
    <t>T.Jones, BJ Ryan, Matsuzaka, Bedard</t>
  </si>
  <si>
    <t>Y. Escobar (Rd 8), C. Gomez (Rd. 13)</t>
  </si>
  <si>
    <t>Harden (Rd.3), T. Sinder (RK Draft)</t>
  </si>
  <si>
    <t xml:space="preserve">A. Hill, D. McGowen, J. Soria </t>
  </si>
  <si>
    <t>Wright / King Felix</t>
  </si>
  <si>
    <t>Mariners</t>
  </si>
  <si>
    <t>Cubs</t>
  </si>
  <si>
    <t>D'Backs</t>
  </si>
  <si>
    <t>John Lackey</t>
  </si>
  <si>
    <t>Brandon Webb</t>
  </si>
  <si>
    <t>Clay Bucholz</t>
  </si>
  <si>
    <t>Kusoke Fukudome</t>
  </si>
  <si>
    <t>Scott Rolen</t>
  </si>
  <si>
    <t>Garza</t>
  </si>
  <si>
    <t>Billingsley</t>
  </si>
  <si>
    <t>Carlos Quentin</t>
  </si>
  <si>
    <t>Rickie Weeks</t>
  </si>
  <si>
    <t>Anyone on my team</t>
  </si>
  <si>
    <t>Renteria (?)</t>
  </si>
  <si>
    <t>All the rest</t>
  </si>
  <si>
    <t>nobody</t>
  </si>
  <si>
    <t>Berkman, Beckett</t>
  </si>
  <si>
    <t>Garza, Liriano, Buchholz, Weaver</t>
  </si>
  <si>
    <t>Matsuzaka; Baker; Garza; Liriano; Greinke; Weaver</t>
  </si>
  <si>
    <t>Dickdogs already have</t>
  </si>
  <si>
    <t>Legacy</t>
  </si>
  <si>
    <t>RedSox</t>
  </si>
  <si>
    <t>Tigers</t>
  </si>
  <si>
    <t>Jays</t>
  </si>
  <si>
    <t>Phillies</t>
  </si>
  <si>
    <t>Miggy</t>
  </si>
  <si>
    <t>Johan</t>
  </si>
  <si>
    <t>Longoria</t>
  </si>
  <si>
    <t>Fukudome</t>
  </si>
  <si>
    <t>Hafner</t>
  </si>
  <si>
    <t>Randy</t>
  </si>
  <si>
    <t>Weaver and Bonser</t>
  </si>
  <si>
    <t>Volquez and Maine</t>
  </si>
  <si>
    <t>Hamilton</t>
  </si>
  <si>
    <t>Kemp</t>
  </si>
  <si>
    <t>Lowell and Pena</t>
  </si>
  <si>
    <t>Velverde and Hamels and Gallardo</t>
  </si>
  <si>
    <t>Kemp, Broxton and Prior…ya never know.</t>
  </si>
  <si>
    <t>BJ Ryan might be a complete bust…but worth the risk.</t>
  </si>
  <si>
    <t>Utley and Johan</t>
  </si>
  <si>
    <t>C.C. Sabathia</t>
  </si>
  <si>
    <t>Chicago</t>
  </si>
  <si>
    <t>Colby Rasmus</t>
  </si>
  <si>
    <t>Carlos Gomez</t>
  </si>
  <si>
    <t>Erik Bedard</t>
  </si>
  <si>
    <t>Garza, Weaver</t>
  </si>
  <si>
    <t>Cueto, Parra, C. James</t>
  </si>
  <si>
    <t>Butler, Kubel, Garko</t>
  </si>
  <si>
    <t>Dempster maybe?</t>
  </si>
  <si>
    <t>Shelton, Tracy, Lieber</t>
  </si>
  <si>
    <t>Johan &amp; Manny</t>
  </si>
  <si>
    <t>Runs - DDD; HR - PDHT; RBI - PDHT; SB - PDHT;</t>
  </si>
  <si>
    <t>Yankees; Blue Jays; Red Sox; Orioles; Devil Rays</t>
  </si>
  <si>
    <t>Twins; Tigers; White Sox; Indians; Royals</t>
  </si>
  <si>
    <t>Athletics; Angels, Rangers; Mariners</t>
  </si>
  <si>
    <t>Mets; Phillies; Braves; Marlins; Nationals</t>
  </si>
  <si>
    <t>Cardinals; Astros; Reds; Brewers; Pirates; Cubs</t>
  </si>
  <si>
    <t>Dodgers; Padres; Giants; Diamondbacks; Rockies</t>
  </si>
  <si>
    <t>Giants; Padres; Rockies; Dodgers; Diamondbacks</t>
  </si>
  <si>
    <t>Detroit Tigers</t>
  </si>
  <si>
    <t>Justin Morneau (Jeter, Ortiz)</t>
  </si>
  <si>
    <t>Ryan Howard (Pujols, Berkman)</t>
  </si>
  <si>
    <t>Johan Santana (Wang, Halladay)</t>
  </si>
  <si>
    <t>Brandon Webb (Hoffman, Carpenter)</t>
  </si>
  <si>
    <t>Justin Verlander (Liriano, Markakis)</t>
  </si>
  <si>
    <t>Hanley Ramirez (Zimmerman, Uggla)</t>
  </si>
  <si>
    <t>Jim Thome</t>
  </si>
  <si>
    <t>2007 Pre-season Poll</t>
  </si>
  <si>
    <t>2008 Pre-season Poll</t>
  </si>
  <si>
    <t>12th</t>
  </si>
  <si>
    <t>First teams to Rebuild for 2008</t>
  </si>
  <si>
    <t>First teams to Rebuild for 2007</t>
  </si>
  <si>
    <t>Fisher</t>
  </si>
  <si>
    <t>Aurora Asshats</t>
  </si>
  <si>
    <t>Pickering Dynasty</t>
  </si>
  <si>
    <t>Nomads</t>
  </si>
  <si>
    <t>Post Draft Trade (after the first 2)</t>
  </si>
  <si>
    <t>Dynasty / Legacy</t>
  </si>
  <si>
    <t>Brooklin Legacy</t>
  </si>
  <si>
    <t>RBI - Dynasty</t>
  </si>
  <si>
    <t>Red Sox; Yankees; Blue Jays; Rays; Orioles</t>
  </si>
  <si>
    <t>Indians; Tigers; White Sox; Twins; Royals</t>
  </si>
  <si>
    <t>Mariners; Angels; Rangers; Athletics</t>
  </si>
  <si>
    <t>Mets; Braves; Phillies; Marlins; Nationals</t>
  </si>
  <si>
    <t>Cincinnati; Cubs; Brewers; Pirates; Astros; Cardinals</t>
  </si>
  <si>
    <t>Dodgers; Diamondbacks; Rockies; Padres; Giants</t>
  </si>
  <si>
    <t>David Wright</t>
  </si>
  <si>
    <t>Justin Verlander</t>
  </si>
  <si>
    <t>Cole Hamels</t>
  </si>
  <si>
    <t>Jacoby Ellsbury</t>
  </si>
  <si>
    <t>Kosuke Fukudome</t>
  </si>
  <si>
    <t>Rich Harden</t>
  </si>
  <si>
    <t>Jason Bay</t>
  </si>
  <si>
    <t>Saltalamacchia; Matthews; Drew; Willis</t>
  </si>
  <si>
    <t>Rowand; O. Perez; Schmidt; Gagne</t>
  </si>
  <si>
    <t>Furcal - 1st round; R. Betancourt - 10th round</t>
  </si>
  <si>
    <t>Percival - 6th round; Hall - 11th round</t>
  </si>
  <si>
    <t>Wainwright; Laroche</t>
  </si>
  <si>
    <t>Holliday; Peavy</t>
  </si>
  <si>
    <t>Dynasty</t>
  </si>
  <si>
    <t>Boston</t>
  </si>
  <si>
    <t>Cleveland</t>
  </si>
  <si>
    <t>Anahiem</t>
  </si>
  <si>
    <t>Los Angeles</t>
  </si>
  <si>
    <t>Milwaukee</t>
  </si>
  <si>
    <t>Philadelphia</t>
  </si>
  <si>
    <t>Tori Hunter</t>
  </si>
  <si>
    <t>Prince Fielder</t>
  </si>
  <si>
    <t>Santana</t>
  </si>
  <si>
    <t>Verlander</t>
  </si>
  <si>
    <t>Alexei Ramirez</t>
  </si>
  <si>
    <t>Kerry Wood</t>
  </si>
  <si>
    <t>Fukudummy</t>
  </si>
  <si>
    <t>McClouth</t>
  </si>
  <si>
    <t>Brad Penny</t>
  </si>
  <si>
    <t>McClouth, Owens</t>
  </si>
  <si>
    <t>Gash/Dick Dogs</t>
  </si>
  <si>
    <t>None</t>
  </si>
  <si>
    <t>Yankees; Blue Jays; Red Sox; Devil Rays; Orioles</t>
  </si>
  <si>
    <t>Indians; White Sox; Twins; Tigers; Royals</t>
  </si>
  <si>
    <t>Athletics; Angels; Rangers; Mariners</t>
  </si>
  <si>
    <t>Braves; Mets; Phillies; Nationals; Marlins</t>
  </si>
  <si>
    <t>Brewers; Cardinals; Reds; Pirates; Astros; Cubs</t>
  </si>
  <si>
    <t>New York Mets</t>
  </si>
  <si>
    <t>Oakland Athletics</t>
  </si>
  <si>
    <t>Mark Teixeira</t>
  </si>
  <si>
    <t>Jake Peavy</t>
  </si>
  <si>
    <t>Francisco Liriano</t>
  </si>
  <si>
    <t>Jeremy Hermida</t>
  </si>
  <si>
    <t>Armando Benitez</t>
  </si>
  <si>
    <t>Wright; Utley; Ensberg; Bay; Jones; Willis; Lee; Reyes; Howard; Lopez; Tracy; Turnbow; Duke; Myers; Patterson, Taveras</t>
  </si>
  <si>
    <t>N. Johnson, Fielder, Hardy, Holliday, Rowand</t>
  </si>
  <si>
    <t>Liriano, Rodney, Soriano</t>
  </si>
  <si>
    <t>Granderson, Swisher, McPherson, Rios, Wilkerson</t>
  </si>
  <si>
    <t>Valverde, Madson, Seo, Bush, Young</t>
  </si>
  <si>
    <t>Pettitte, Edmonds, Hoffman, Fuentes, J. Jones, Garciaparra</t>
  </si>
  <si>
    <t>Giambi, Gomes, Roberts, Varitek, Guardado, T. Jones, Millwood, Contreras</t>
  </si>
  <si>
    <t>Drew (9th), Johnson (13th), Baldelli (14th)</t>
  </si>
  <si>
    <t>Renteria (7th), Loaiza (12th), Coffey (15th)</t>
  </si>
  <si>
    <t>Holliday (3rd), Wilkerson (8th)</t>
  </si>
  <si>
    <t>Mark Teixeira, Mark Prior</t>
  </si>
  <si>
    <t>High Tops</t>
  </si>
  <si>
    <t>Dick Dogs</t>
  </si>
  <si>
    <t>Gash</t>
  </si>
  <si>
    <t>Snot Rockets</t>
  </si>
  <si>
    <t>Fury</t>
  </si>
  <si>
    <t>Tribe</t>
  </si>
  <si>
    <t>Muff Divers</t>
  </si>
  <si>
    <t>Crackheads</t>
  </si>
  <si>
    <t>Poo Dogs</t>
  </si>
  <si>
    <t>Sods</t>
  </si>
  <si>
    <t>Sniffaz</t>
  </si>
  <si>
    <t>High Tops / Sniffaz</t>
  </si>
  <si>
    <t>Yankees</t>
  </si>
  <si>
    <t>White Sox</t>
  </si>
  <si>
    <t>Oakland</t>
  </si>
  <si>
    <t>Mets</t>
  </si>
  <si>
    <t>Cardinals</t>
  </si>
  <si>
    <t>Giants</t>
  </si>
  <si>
    <t>Indians</t>
  </si>
  <si>
    <t>Braves</t>
  </si>
  <si>
    <t>Sizemore</t>
  </si>
  <si>
    <t>Beltran</t>
  </si>
  <si>
    <t>Hallday / Harden Tie</t>
  </si>
  <si>
    <t>P. Martinez</t>
  </si>
  <si>
    <t>Jap Catch</t>
  </si>
  <si>
    <t>Matt Cain</t>
  </si>
  <si>
    <t>Ordonez</t>
  </si>
  <si>
    <t>O. Perez</t>
  </si>
  <si>
    <t>Haren</t>
  </si>
  <si>
    <t>Lowry</t>
  </si>
  <si>
    <t>Shelton</t>
  </si>
  <si>
    <t>Tracy</t>
  </si>
  <si>
    <t>Zito</t>
  </si>
  <si>
    <t>Willis</t>
  </si>
  <si>
    <t>Lowell - 8th rd</t>
  </si>
  <si>
    <t>Loften - 19th rd</t>
  </si>
  <si>
    <t>O. Perez, A. Beltre &amp; M. Ordonez</t>
  </si>
  <si>
    <t>Vlad &amp; Hallday</t>
  </si>
  <si>
    <t>Gaping Gash</t>
  </si>
  <si>
    <t>Snotrockets</t>
  </si>
  <si>
    <t>Muffdivers</t>
  </si>
  <si>
    <t>Supersods</t>
  </si>
  <si>
    <t>Sniffa's</t>
  </si>
  <si>
    <t>Sniffa's &amp; Muffdivers</t>
  </si>
  <si>
    <t>Zero</t>
  </si>
  <si>
    <t>Angels</t>
  </si>
  <si>
    <t>Dodgers</t>
  </si>
  <si>
    <t>Red Sox</t>
  </si>
  <si>
    <t>Cardinals Finally!</t>
  </si>
  <si>
    <t>A-Rod</t>
  </si>
  <si>
    <t>Pujols</t>
  </si>
  <si>
    <t>Halladay</t>
  </si>
  <si>
    <t>Peavy</t>
  </si>
  <si>
    <t>Jenks</t>
  </si>
  <si>
    <t>Hermida</t>
  </si>
  <si>
    <t>Gagne &amp; Bonds</t>
  </si>
  <si>
    <t>Bonderman</t>
  </si>
  <si>
    <t>Valverde</t>
  </si>
  <si>
    <t>Pena</t>
  </si>
  <si>
    <t>Wickman</t>
  </si>
  <si>
    <t>Holliday</t>
  </si>
  <si>
    <t>Mora round 5</t>
  </si>
  <si>
    <t>2 - Season SBs (Fury, Gash tie), Highest Total Roto score - Fury 99.5</t>
  </si>
  <si>
    <t>Yankees; Red Sox; Jays; Orioles; Devil Rays</t>
  </si>
  <si>
    <t>White Sox; Indians; Twins; Tigers; Royals</t>
  </si>
  <si>
    <t>Angels; Athletics; Rangers; Mariners</t>
  </si>
  <si>
    <t>Braves; Phillies; Marlins; Mets; Nationals</t>
  </si>
  <si>
    <t>Cardinals; Astros; Brewers; Cubs; Reds; Pirates</t>
  </si>
  <si>
    <t>Padres; Diamondbacks; Giants; Dodgers; Rockies</t>
  </si>
  <si>
    <t>Houston Astros</t>
  </si>
  <si>
    <t>Bartolo Colon</t>
  </si>
  <si>
    <t>Chris Carpenter</t>
  </si>
  <si>
    <t>Huston Street</t>
  </si>
  <si>
    <t>Ryan Howard</t>
  </si>
  <si>
    <t>Jason Giambi</t>
  </si>
  <si>
    <t>Ken Grifey Jr.</t>
  </si>
  <si>
    <t>Patterson; Benitez; Lowell; Loretta; Kolb; Sosa; Rolen; Garciaparra; Beltran; Gagne; Thome; Perez; Bonds; Wood</t>
  </si>
  <si>
    <t>Huff; Foulke; Dotel; Pavano; Mota; Clement; Finley; Boone; Beltre; Schilling; Takatsu; Ordonez</t>
  </si>
  <si>
    <t>2006 Pre-season Poll</t>
  </si>
  <si>
    <t>Mazgay</t>
  </si>
  <si>
    <t>Cheese</t>
  </si>
  <si>
    <t>Gaudette</t>
  </si>
  <si>
    <t>Gunn</t>
  </si>
  <si>
    <t>Riley</t>
  </si>
  <si>
    <t>Hawkey</t>
  </si>
  <si>
    <t>Ellis</t>
  </si>
  <si>
    <t>Chard</t>
  </si>
  <si>
    <t>Fantasy Predictions</t>
  </si>
  <si>
    <t>AL Breakout Pitchers</t>
  </si>
  <si>
    <t>AL Breakout Batters</t>
  </si>
  <si>
    <t>NL Breakout Batters</t>
  </si>
  <si>
    <t>NL Breakout Pitchers</t>
  </si>
  <si>
    <t>NL Fantasy Busts 
(League wide)</t>
  </si>
  <si>
    <t>AL Fantasy Busts 
(League wide)</t>
  </si>
  <si>
    <t>Your Fantasy MVPs (Batter &amp; Pitcher)</t>
  </si>
  <si>
    <t>Your Best Draft Picks
(player &amp; round)</t>
  </si>
  <si>
    <t>Your Worst Draft Picks
(player &amp; round)</t>
  </si>
  <si>
    <t>Sleeper players you drafted and think will have a BIG year</t>
  </si>
  <si>
    <t>Toronto Pantysniffers</t>
  </si>
  <si>
    <t>Port Delhousie HighTops</t>
  </si>
  <si>
    <t>Durham Dickdogs</t>
  </si>
  <si>
    <t>Seoul Snot Rockets</t>
  </si>
  <si>
    <t>Snot/Crackheads</t>
  </si>
  <si>
    <t>Wins</t>
  </si>
  <si>
    <t>Toronto Blue Jays</t>
  </si>
  <si>
    <t>Anaheim Angels</t>
  </si>
  <si>
    <t>Cincinnati Reds</t>
  </si>
  <si>
    <t>Miguel Cabrera</t>
  </si>
  <si>
    <t>Dontrelle Willis</t>
  </si>
  <si>
    <t>Brandon Wood</t>
  </si>
  <si>
    <t>Josh Barfield</t>
  </si>
  <si>
    <t>Mike Lowell</t>
  </si>
  <si>
    <t>Maroth, Baker, E Santanna</t>
  </si>
  <si>
    <t>Sosa, Claussen, Perez</t>
  </si>
  <si>
    <t>Lowell, Bradley, Beltre</t>
  </si>
  <si>
    <t>G Anderson, Podsednik, J Thome,</t>
  </si>
  <si>
    <t>Beltran, Clemens, Nomar, Carpenter</t>
  </si>
  <si>
    <t>E Squared, B Hall, The Gambler</t>
  </si>
  <si>
    <t>Mr. Miggy, F Liiiirrr</t>
  </si>
  <si>
    <t>E squared 12th round, Grandergod 16th round</t>
  </si>
  <si>
    <t>Everyone else</t>
  </si>
  <si>
    <t>E squared, Murton, Lane</t>
  </si>
  <si>
    <t>Cantu; Figgins; Ryan; Street; Lackey; Haren; Roberts; Peralta</t>
  </si>
  <si>
    <t>Port Delhousie High Tops</t>
  </si>
  <si>
    <t>Seoul Snotrockets</t>
  </si>
  <si>
    <t>Johnson; Santana; Bonderman; Cabrera</t>
  </si>
  <si>
    <t>Schmidt; Prior; Smoltz; Carpenter</t>
  </si>
  <si>
    <t>Sizemore; League</t>
  </si>
  <si>
    <t>Floyd; Taveras</t>
  </si>
  <si>
    <t>Giambi; B. Boone; A. Boone</t>
  </si>
  <si>
    <t>Gonzo; Roberts; Klesko</t>
  </si>
  <si>
    <t>Jose Reyes</t>
  </si>
  <si>
    <t>Soriano; Hidalgo; Wright</t>
  </si>
  <si>
    <t>Pedro; Castilla; Abreu (back to normal)</t>
  </si>
  <si>
    <t>"Pick one"</t>
  </si>
  <si>
    <t>"LOL"</t>
  </si>
  <si>
    <t>1 - Most Saves - Sods</t>
  </si>
  <si>
    <t>San Francisco Giants</t>
  </si>
  <si>
    <t>Florida Marlins</t>
  </si>
  <si>
    <t>Vladimir Guerrero</t>
  </si>
  <si>
    <t>Jimmy Rollins</t>
  </si>
  <si>
    <t>Ben Sheets</t>
  </si>
  <si>
    <t>Nick Swisher</t>
  </si>
  <si>
    <t>Jeff Francis</t>
  </si>
  <si>
    <t>Richie Sexson</t>
  </si>
  <si>
    <t>Troy Glaus</t>
  </si>
  <si>
    <t>Justin Morneau</t>
  </si>
  <si>
    <t>Guillermo Mota</t>
  </si>
  <si>
    <t>Port Delouise High Tops</t>
  </si>
  <si>
    <t>Fury / Crackheads</t>
  </si>
  <si>
    <t>High Tops, already started</t>
  </si>
  <si>
    <t>Not specified</t>
  </si>
  <si>
    <t>Cleveland Indians</t>
  </si>
  <si>
    <t>Jason Schmidt</t>
  </si>
  <si>
    <t>Gavin Floyd</t>
  </si>
  <si>
    <t>Sexson; Giambi</t>
  </si>
  <si>
    <t>Wright; Lane</t>
  </si>
  <si>
    <t>Matt Clement</t>
  </si>
  <si>
    <t>Mark Mulder</t>
  </si>
  <si>
    <t>Mark Prior</t>
  </si>
  <si>
    <t>Scarbough Snotrockets</t>
  </si>
  <si>
    <t>ACTUALS</t>
  </si>
  <si>
    <t>Gash / Poo Dogs</t>
  </si>
  <si>
    <t>1 - Most SBs - Dick Dogs</t>
  </si>
  <si>
    <t>Vernon Wells</t>
  </si>
  <si>
    <t>Nomar Garciaparra</t>
  </si>
  <si>
    <t>Roy Halladay</t>
  </si>
  <si>
    <t>Grady Sizemore</t>
  </si>
  <si>
    <t>?</t>
  </si>
  <si>
    <t>Mike Sweeney</t>
  </si>
  <si>
    <t>Milton Bradley</t>
  </si>
  <si>
    <t>Eric Gagne</t>
  </si>
  <si>
    <t>Panty Sniffers / High Tops</t>
  </si>
  <si>
    <t>PDHT; SSR; EC</t>
  </si>
  <si>
    <t>Fury; then Gash</t>
  </si>
  <si>
    <t>High Tops; then Snotrockets</t>
  </si>
  <si>
    <t>HR - DDD; Runs - TPS; RBI - TPS; Wins - Fury</t>
  </si>
  <si>
    <t>Yankees; Red Sox; Jays; Devil Rays; Orioles</t>
  </si>
  <si>
    <t>Indians; Twins; White Sox; Tigers; Royals</t>
  </si>
  <si>
    <t>Angels; Rangers; Mariners; Athletics</t>
  </si>
  <si>
    <t>Marlins; Braves; Phillies; Mets; Nationals</t>
  </si>
  <si>
    <t>Cubs; Cardinals; Reds; Astros; Pirates; Brewers</t>
  </si>
  <si>
    <t>Padres; Dodgers; Rockies; Diamondbacks; Giants</t>
  </si>
  <si>
    <t>Roy Halladay; Johan Santana; C.C. Sabathia</t>
  </si>
  <si>
    <t>John Smoltz; Roy Oswalt; Jake Peavy</t>
  </si>
  <si>
    <t>J.D. Closser</t>
  </si>
  <si>
    <t>Magglio Ordonez</t>
  </si>
  <si>
    <t>Arroyo; Bonderman; Hudson; Pena; Crede; Berroa</t>
  </si>
  <si>
    <t>Eaton; Mota; Lane; Kearns; Pena; Holliday</t>
  </si>
  <si>
    <t>Sheffield; Mauer; Thomas; Rivera</t>
  </si>
  <si>
    <t>Lowe; Loretta; Guillen; Burnitz</t>
  </si>
  <si>
    <t>Don't Recall</t>
  </si>
  <si>
    <t>Poo Dogs (4), Tribe (3), Dick Dogs (3), Snotrockets (3)</t>
  </si>
  <si>
    <t>High Tops (0), Crackheads (1), Fury (1), Muff Divers (1), Panty Sniffers (1)</t>
  </si>
  <si>
    <t>2005 Pre-season Poll</t>
  </si>
  <si>
    <t>OBFBL Standings</t>
  </si>
  <si>
    <t>1st</t>
  </si>
  <si>
    <t>2nd</t>
  </si>
  <si>
    <t>3rd</t>
  </si>
  <si>
    <t>4th</t>
  </si>
  <si>
    <t>5th</t>
  </si>
  <si>
    <t>6th</t>
  </si>
  <si>
    <t>7th</t>
  </si>
  <si>
    <t>8th</t>
  </si>
  <si>
    <t>9th</t>
  </si>
  <si>
    <t>10th</t>
  </si>
  <si>
    <t>11th</t>
  </si>
  <si>
    <t>Most Pitching Rotos</t>
  </si>
  <si>
    <t>Most Batting Rotos</t>
  </si>
  <si>
    <t>Post Draft Trade</t>
  </si>
  <si>
    <t>1st place at All-Star Break</t>
  </si>
  <si>
    <t>First teams to Rebuild for 2006</t>
  </si>
  <si>
    <t>Team to Make the Most Moves</t>
  </si>
  <si>
    <t>Win Most Lopsided Trade</t>
  </si>
  <si>
    <t>Lose Most Lopsided Trade</t>
  </si>
  <si>
    <t>Most Keepers The Same</t>
  </si>
  <si>
    <t>Fewest Keepers The Same</t>
  </si>
  <si>
    <t>OBFBL Records to Fall</t>
  </si>
  <si>
    <t>MLB Predictions</t>
  </si>
  <si>
    <t>AL East</t>
  </si>
  <si>
    <t>AL Central</t>
  </si>
  <si>
    <t>AL West</t>
  </si>
  <si>
    <t>NL East</t>
  </si>
  <si>
    <t>NL Central</t>
  </si>
  <si>
    <t>NL West</t>
  </si>
  <si>
    <t>AL Wildcard</t>
  </si>
  <si>
    <t>NL Wildcard</t>
  </si>
  <si>
    <t>AL Winner</t>
  </si>
  <si>
    <t>NL Winner</t>
  </si>
  <si>
    <t>World Series Winner</t>
  </si>
  <si>
    <t>AL MVP</t>
  </si>
  <si>
    <t>NL MVP</t>
  </si>
  <si>
    <t>AL Cy Young</t>
  </si>
  <si>
    <t>NL Cy Young</t>
  </si>
  <si>
    <t>AL Rookie of the Year</t>
  </si>
  <si>
    <t>NL Rookie of the Year</t>
  </si>
  <si>
    <t>AL Comeback Player</t>
  </si>
  <si>
    <t>NL Comeback Player</t>
  </si>
  <si>
    <t>AL Breakout Players</t>
  </si>
  <si>
    <t>NL Breakout Players</t>
  </si>
  <si>
    <t>AL Fantasy Busts</t>
  </si>
  <si>
    <t>NL Fantasy Busts</t>
  </si>
  <si>
    <t>OBFBL Predictions</t>
  </si>
  <si>
    <t>Conley</t>
  </si>
  <si>
    <t>Pepsi</t>
  </si>
  <si>
    <t>Carey</t>
  </si>
  <si>
    <t>Larry</t>
  </si>
  <si>
    <t>Dickie</t>
  </si>
  <si>
    <t>Sean</t>
  </si>
  <si>
    <t>Frankford Fury</t>
  </si>
  <si>
    <t>Beaverton Gaping Gash</t>
  </si>
  <si>
    <t>North York Muff Divers</t>
  </si>
  <si>
    <t>Ajax Super Sods</t>
  </si>
  <si>
    <t>Durham Dick Dogs</t>
  </si>
  <si>
    <t>Whitby Poo Dogs</t>
  </si>
  <si>
    <t>Etobicoke Crackheads</t>
  </si>
  <si>
    <t>Toronto Panty Sniffers</t>
  </si>
  <si>
    <t>Port Delousie High Tops</t>
  </si>
  <si>
    <t>Scarborough Snot Rockets</t>
  </si>
  <si>
    <t>Gash / High Tops</t>
  </si>
  <si>
    <t>Fury / Gash</t>
  </si>
  <si>
    <t>Panty Sniffers / Super Sods</t>
  </si>
  <si>
    <t>4 - not specified</t>
  </si>
  <si>
    <t>New York Yankees</t>
  </si>
  <si>
    <t>Los Angeles Angels</t>
  </si>
  <si>
    <t>Chicago White Sox</t>
  </si>
  <si>
    <t>Philadelphia Phillies</t>
  </si>
  <si>
    <t>St. Louis Cardinals</t>
  </si>
  <si>
    <t>Los Angeles Dodgers</t>
  </si>
  <si>
    <t>Boston Red Sox</t>
  </si>
  <si>
    <t>Atlanta Braves</t>
  </si>
  <si>
    <t>Alex Rodriguez</t>
  </si>
  <si>
    <t>Albert Pujols</t>
  </si>
  <si>
    <t>Johan Santana</t>
  </si>
  <si>
    <t>Tim Hudson</t>
  </si>
  <si>
    <t>Dallas McPherson</t>
  </si>
  <si>
    <t>Chris Burke</t>
  </si>
  <si>
    <t>Garret Anderson</t>
  </si>
  <si>
    <t>Brian Giles</t>
  </si>
  <si>
    <t>Jeremy Bonderman</t>
  </si>
  <si>
    <t>Kazuo Matsui</t>
  </si>
  <si>
    <t>Jaret Wright</t>
  </si>
  <si>
    <t>Oliver Perez</t>
  </si>
  <si>
    <t>London Tribe</t>
  </si>
  <si>
    <t>Scarborough Snotrockets</t>
  </si>
  <si>
    <t>Dick Dogs / Crackheads</t>
  </si>
  <si>
    <t>0 - see comment</t>
  </si>
  <si>
    <t>Minnesota Twins</t>
  </si>
  <si>
    <t>San Diego Padres</t>
  </si>
  <si>
    <t>Chicago Cubs</t>
  </si>
  <si>
    <t>Gary Sheffield</t>
  </si>
  <si>
    <t>Liriano; Davis; Anderson;
Scherzer; Matusz; Gonzalez; Wieters; Butler; ACabrera; Gordon; Gutierrez</t>
  </si>
  <si>
    <t>Rios; Borbon; Sheets; Porcello</t>
  </si>
  <si>
    <t>Fury become the 1st two-time Shooter Cup Champion!!!</t>
  </si>
  <si>
    <t>Yankees, Red Sox, Rays, Orioles, Blue Jays</t>
  </si>
  <si>
    <t>Twins, White Sox, Tigers, Royals, Indians</t>
  </si>
  <si>
    <t>Angels, Mariners, Rongers, Athletics</t>
  </si>
  <si>
    <t>Phillies, Braves, Mets, Marlins, Nationals</t>
  </si>
  <si>
    <t>Cardinals, Reds, Cubs, Brewers, Pirates, Astros</t>
  </si>
  <si>
    <t>Rockies, Diamondbacks, Dodgers, Giants, Padres</t>
  </si>
  <si>
    <t>Dimondbacks</t>
  </si>
  <si>
    <t>Justin Upton</t>
  </si>
  <si>
    <t>Zack Greinke</t>
  </si>
  <si>
    <t>Brian Matusz</t>
  </si>
  <si>
    <t>Jason Heyward</t>
  </si>
  <si>
    <t>JJ Hardy</t>
  </si>
  <si>
    <t>Brett Anderson</t>
  </si>
  <si>
    <t>Matt Latos</t>
  </si>
  <si>
    <t>Chone Figgins</t>
  </si>
  <si>
    <t>Brett Anderson (Rd2)</t>
  </si>
  <si>
    <t>Kelly Johnson (Rd 11)</t>
  </si>
  <si>
    <t>Justin Upton / Zack Greinke</t>
  </si>
  <si>
    <t>Fury "SPx" is a success and will be the talk of obfbl.com come October</t>
  </si>
  <si>
    <t>Tigers, White Sox, Twins, Royals, Indians</t>
  </si>
  <si>
    <t>Angels, Rangers, Mariners, A's</t>
  </si>
  <si>
    <t>Phillies, Mets, Braves, Marlins, Nationals</t>
  </si>
  <si>
    <t>Cardinals, Brewers, Cubs, Reds, Astros, Pirates</t>
  </si>
  <si>
    <t>Giants, Rockies, Dodgers, Diamondbacks, Padres</t>
  </si>
  <si>
    <t>Yanks</t>
  </si>
  <si>
    <t>Phils</t>
  </si>
  <si>
    <t>Heyward</t>
  </si>
  <si>
    <t>Anderson, Slowey, Floyd</t>
  </si>
  <si>
    <t>Javier Vazquez</t>
  </si>
  <si>
    <t>Latos, Gonzalez, Clement, Rasmus</t>
  </si>
  <si>
    <t>Braun / Shields</t>
  </si>
  <si>
    <t>Edwin Jackson</t>
  </si>
  <si>
    <t>Yanks; Red Sox; Rays; Blue Jays; Orioles</t>
  </si>
  <si>
    <t>Jake Fox (11th), Corey Hart (10th), Ryan Doumit (13th), Jeff Clement (17th)</t>
  </si>
  <si>
    <t>Orlando Cabrera (16th) sucks donkey cock that just fucked a bulls dirty ass.</t>
  </si>
  <si>
    <t>Rangers, Angels, Mariners, A's</t>
  </si>
  <si>
    <t>Cards, Cubs, Brewers, Reds, Astros, Pirates</t>
  </si>
  <si>
    <t>Rockies, Giants, D-Backs, Dodgers, Padres</t>
  </si>
  <si>
    <t xml:space="preserve">Phillies </t>
  </si>
  <si>
    <t>Nelson Cruz</t>
  </si>
  <si>
    <t>Austin Jackson</t>
  </si>
  <si>
    <t>Liriano &amp; Quentin</t>
  </si>
  <si>
    <t>Weeks &amp; Reyes</t>
  </si>
  <si>
    <t>Beckham &amp;Young</t>
  </si>
  <si>
    <t>Weeks &amp; Car-Go</t>
  </si>
  <si>
    <t>Ichiro &amp; Beckett</t>
  </si>
  <si>
    <t>Reynolds &amp; Johan</t>
  </si>
  <si>
    <t>Halladay &amp; Holliday</t>
  </si>
  <si>
    <t>The Gash destroy the competition and Larry becomes Pepsi's new best friend</t>
  </si>
  <si>
    <t>Jose Lopez (2nd round)</t>
  </si>
  <si>
    <t>Francisco Liriano (5th)</t>
  </si>
  <si>
    <t xml:space="preserve">Same one as always, Damon trading his team to larry </t>
  </si>
  <si>
    <t>Dick Dogs first two time champs</t>
  </si>
  <si>
    <t>Whtby Poo Dogs</t>
  </si>
  <si>
    <t>Ajax SuperSods</t>
  </si>
  <si>
    <t>Tampa, Boston,Balt, Yanks, Jays</t>
  </si>
  <si>
    <t>Rays, Red Sox, Yankees, Blue Jays, Orioles</t>
  </si>
  <si>
    <t>White Sox, Twins, Tigers, Indians, Royals</t>
  </si>
  <si>
    <t>Twins, Tigers, White Sox, Royals, Indians</t>
  </si>
  <si>
    <t>Philly, Marlins, Braves, Nats</t>
  </si>
  <si>
    <t>Phillies, Braves, Marlins, Mets, Nationals</t>
  </si>
  <si>
    <t>Cards, Brewers, Pirates, Reds, Astros</t>
  </si>
  <si>
    <t>Cardinals, Brewers, Reds, Cubs, Astros, Pirates</t>
  </si>
  <si>
    <t>Dbacks, Dodgers, Rockies, Giants, Padres</t>
  </si>
  <si>
    <t>Rockies, Giants, Dodgers, Diamondbacks, Padres</t>
  </si>
  <si>
    <t>Tampa</t>
  </si>
  <si>
    <t xml:space="preserve">Phillies  </t>
  </si>
  <si>
    <t>Shaun Marcum</t>
  </si>
  <si>
    <t>Tim Lincecum</t>
  </si>
  <si>
    <t>Rick Ankiel</t>
  </si>
  <si>
    <t>Chris Young, Barry Zito</t>
  </si>
  <si>
    <t>Luke Hochevar</t>
  </si>
  <si>
    <t>Clayton Kershaw</t>
  </si>
  <si>
    <t>CarGo, Stubbs, Stewart, Milledge, Chris Young</t>
  </si>
  <si>
    <t>Jacoby Ellisbury</t>
  </si>
  <si>
    <t>Javier Vazquez, David Ortiz</t>
  </si>
  <si>
    <t>Manny Ramirez</t>
  </si>
  <si>
    <t>Ryan Ludwick</t>
  </si>
  <si>
    <t>Rickie Weeks (4th)</t>
  </si>
  <si>
    <t>Trevor Hoffman (5th)</t>
  </si>
  <si>
    <t>Nelson Cruz, Jered Weaver</t>
  </si>
  <si>
    <t>Longoria/Hanley &amp; Matt Cain</t>
  </si>
  <si>
    <t>Ian Stewart (2nd), Chapman (6th), Chris Young (7th), Matt Cain (1st)</t>
  </si>
  <si>
    <t>Alfonso Soriano - he's ass (4th)</t>
  </si>
  <si>
    <t>Already Had It.  But the mile long posts will continue.</t>
  </si>
  <si>
    <t>Twins, Sox, Tigers, Royals, Indians</t>
  </si>
  <si>
    <t>Rangers, M's, Angels, A's</t>
  </si>
  <si>
    <t>Phillies, Braves, Marlins, Mets, Nats</t>
  </si>
  <si>
    <t>Cards, Brewers, Reds, Cubs, Astros, Pirates</t>
  </si>
  <si>
    <t>Rockies, Dodgers, Giants, D'Backs, Pad's</t>
  </si>
  <si>
    <t>M's</t>
  </si>
  <si>
    <t>Philles</t>
  </si>
  <si>
    <t>Joe Mauer</t>
  </si>
  <si>
    <t>Asdrubal Cabrera, Slowey, Snider</t>
  </si>
  <si>
    <t>Rasmus, J.A. Happ</t>
  </si>
  <si>
    <t>Javy Vasquez, Max Scherzer, Jake Peavy</t>
  </si>
  <si>
    <t xml:space="preserve">Edwin Jackson, Manny, Brandon Webb, </t>
  </si>
  <si>
    <t>Geraldo Parra, Melky Cabrera, Michael Brantley, Coco Crisp.  Just grasping at straws…. Mike Gonzalez (6)</t>
  </si>
  <si>
    <t>Stephen Strasburg</t>
  </si>
  <si>
    <t>Ubaldo Jimenez (1st), Carlos Pena (2nd), Asdrubal Cabrera (5th)</t>
  </si>
  <si>
    <t>Joe Mauer, Ubaldo Jimenez</t>
  </si>
  <si>
    <t>Durham become the 1st two-time champion</t>
  </si>
  <si>
    <t>Twins, Tigers, Sox, Royals, Indians</t>
  </si>
  <si>
    <t>Angels, Mariners, Rangers, A's</t>
  </si>
  <si>
    <t>Cards, Cubs, Brewers, Astros, Reds, Pirates</t>
  </si>
  <si>
    <t>Rockies, Dodgers, Giants, Diamondbacks, Padres</t>
  </si>
  <si>
    <t>Anderson, Gordon</t>
  </si>
  <si>
    <t>Nolasco, CarGo</t>
  </si>
  <si>
    <t>Figgins, Damon, Hill</t>
  </si>
  <si>
    <t>Ibanez, Hoffman, Reynolds</t>
  </si>
  <si>
    <t>Suzuki - 8th</t>
  </si>
  <si>
    <t>Sweeney - 21st (my whole draft was sick!)</t>
  </si>
  <si>
    <t xml:space="preserve">A-Rod / C. C. </t>
  </si>
  <si>
    <t>Pullam</t>
  </si>
  <si>
    <t>Legacy  (he only has 4)</t>
  </si>
  <si>
    <t>Dodgers (likely 0 the same)</t>
  </si>
  <si>
    <t>White Sox, Tigers, Twins, Royals, Indians</t>
  </si>
  <si>
    <t>Mariners, Angels, Rangers, A's</t>
  </si>
  <si>
    <t>Cardinals, Brewers, Reds, Cubs, Pirates Astros</t>
  </si>
  <si>
    <t>Heyward, Garcia</t>
  </si>
  <si>
    <t>The Mets (Reyes, Wright, Santana, Beltran) Chris Young pitcher and OF</t>
  </si>
  <si>
    <t>Nate McLouth/Carlos Lee/Alfonso Soriano</t>
  </si>
  <si>
    <t>Carlos Gomez (17th round)</t>
  </si>
  <si>
    <t>Pujols/Peavy</t>
  </si>
  <si>
    <t>Yankees, Red Sox, Blue Jays, Rays, Orioles</t>
  </si>
  <si>
    <t>Giants, Dodgers, Rockies, D'backs, Padres</t>
  </si>
  <si>
    <t>Mark Texiera</t>
  </si>
  <si>
    <t>Matt Laporta</t>
  </si>
  <si>
    <t>Jason Heyward/David Freese</t>
  </si>
  <si>
    <t>Johnny Damon/Nick Markakis/Jonathan Papelbon</t>
  </si>
  <si>
    <t>Yunel Escobar (16th round), Andruw Jones (27th round)</t>
  </si>
  <si>
    <t>JJ Hardy/Andruw Jones/BJ Upton/Alex Rios</t>
  </si>
  <si>
    <t>Dynasty trades one of their top 10 players</t>
  </si>
  <si>
    <t>Yankees, Rays, Red Sox, Orioles, Jays</t>
  </si>
  <si>
    <t>Twins, White Sox, Tigers, Indians, Royals</t>
  </si>
  <si>
    <t>Mariners, Angels, Rangers, Athletics</t>
  </si>
  <si>
    <t>Phillies, Braves, Marlins,Mets, Nationals</t>
  </si>
  <si>
    <t>Cardinals, Brewers, Reds, Cubs, Pirates, Astros</t>
  </si>
  <si>
    <t>Dodgers, Giants, Rockies, Diamondbacks, Padres</t>
  </si>
  <si>
    <t xml:space="preserve">Mariners </t>
  </si>
  <si>
    <t>Ichiro</t>
  </si>
  <si>
    <t>Ethier</t>
  </si>
  <si>
    <t>Broxton (Rd 1)</t>
  </si>
  <si>
    <t>Ryan Zimmerman/ Jonathan Broxton</t>
  </si>
  <si>
    <t>Anderson; Matusz</t>
  </si>
  <si>
    <t>Heyward; Strasburg</t>
  </si>
  <si>
    <t>Nolasco; Cueto; Latos; Bailey; Storen; Strasburg; Gonzalez; Stewart; Bruce; Maybin. AEscobar</t>
  </si>
  <si>
    <t>Almost all of them</t>
  </si>
  <si>
    <t>Domination of the Phillies, decline of ARod</t>
  </si>
  <si>
    <t>Maybin / Rasmus (2 votes each)</t>
  </si>
  <si>
    <t>Andrew Bailey</t>
  </si>
  <si>
    <t>Chris Coghlan</t>
  </si>
  <si>
    <t>Beaverton Gaping Gash.</t>
  </si>
  <si>
    <t>Damon sends anthrax laced letters to 5 owners.</t>
  </si>
  <si>
    <t>Yanks,Rays,Sox,Jays,Orioles</t>
  </si>
  <si>
    <t>Twins,Tigers,Sox,Indians,Royals</t>
  </si>
  <si>
    <t>Mariners,Rangers,Athletics,Angels</t>
  </si>
  <si>
    <t>Phillies,Braves,Mets,Marlins,Nationals</t>
  </si>
  <si>
    <t>Cards,Cubs,Brewers,Astros,Reds,Pirates</t>
  </si>
  <si>
    <t>Giants,Dodgers, Rockies,Padres,Diamondbacks</t>
  </si>
  <si>
    <t xml:space="preserve">Twins </t>
  </si>
  <si>
    <t>Matt Kemp</t>
  </si>
  <si>
    <t>Barry Zito</t>
  </si>
  <si>
    <t>Jonathan Sanchez</t>
  </si>
  <si>
    <t>Phil Hughes -10th</t>
  </si>
  <si>
    <t>Kemp/Sanchez</t>
  </si>
  <si>
    <t>Billingsley- 2nd</t>
  </si>
  <si>
    <t>Mazgay goes from the Penthouse to the Basement</t>
  </si>
  <si>
    <t>Yankees, Rays, Red Sox, Blue Jays, Orioles</t>
  </si>
  <si>
    <t>Twins, Tigers, White Sox, Indians, Royals</t>
  </si>
  <si>
    <t>Angels, Rangers, A's Mariners</t>
  </si>
  <si>
    <t>Philliers, Marlins, Braves, Mets, Nationals</t>
  </si>
  <si>
    <t>Cards, Brewers, Reds, Cubs, Pirates, Astros</t>
  </si>
  <si>
    <t>Rockies, Dogders, Giants, Padres, D-Backs</t>
  </si>
  <si>
    <t xml:space="preserve">ROckies, </t>
  </si>
  <si>
    <t>yankees</t>
  </si>
  <si>
    <t>C.C Sabathia</t>
  </si>
  <si>
    <t>Wade Davis</t>
  </si>
  <si>
    <t>Liriano</t>
  </si>
  <si>
    <t>Reyes</t>
  </si>
  <si>
    <t>Davis and Kubel</t>
  </si>
  <si>
    <t>Car-go and Blanks</t>
  </si>
  <si>
    <t>Vasquez and Hill</t>
  </si>
  <si>
    <t>Soriano and Carpenter</t>
  </si>
  <si>
    <t>Hated them all</t>
  </si>
  <si>
    <t>Carl Crawford</t>
  </si>
  <si>
    <t>Dick Dogs (5), Gash (3), Dynasty (3)</t>
  </si>
  <si>
    <t>Cabrera (3), Cruz (2), A-Rod (2)</t>
  </si>
  <si>
    <t>Hernandez (5), Sabathia (3)</t>
  </si>
  <si>
    <t>Halladay (9), Lincecum (2)</t>
  </si>
  <si>
    <t>Pujols (8)</t>
  </si>
  <si>
    <t>Sizemore (4), Jackson (4), Matusz (3)</t>
  </si>
  <si>
    <t>Heyward (10)</t>
  </si>
  <si>
    <t>Hardy (4), Liriano (3)</t>
  </si>
  <si>
    <t xml:space="preserve">Hudson (5), Reyes (3) </t>
  </si>
  <si>
    <t>Carlos Gonzalez</t>
  </si>
  <si>
    <t>Vazquez, Ortiz, Hill</t>
  </si>
  <si>
    <t>Chad Billingsley</t>
  </si>
  <si>
    <t>Ludwick</t>
  </si>
  <si>
    <t>TBD</t>
  </si>
  <si>
    <t>Texas Rangers</t>
  </si>
  <si>
    <t>Gash become the first two-time Shooter Cup champions; "Year of the Pitcher"</t>
  </si>
  <si>
    <t>Neftali Feliz</t>
  </si>
  <si>
    <t>Buster Posey</t>
  </si>
  <si>
    <t>2011 Poll</t>
  </si>
  <si>
    <t>Ferreira</t>
  </si>
  <si>
    <t>Main</t>
  </si>
  <si>
    <t>The Battle!  An extremely well contested fight for the Shooter Cup championship all year, comes down to the final weekend</t>
  </si>
  <si>
    <t>Toronto Motorboats</t>
  </si>
  <si>
    <t>Brampton Blue Balls</t>
  </si>
  <si>
    <t>White Sox; Twins; Tigers; Royals; Indians</t>
  </si>
  <si>
    <t>Athetics; Angels; Rangers; Mariners</t>
  </si>
  <si>
    <t>Phillies; Braves; Marlins; Nationals; Mets</t>
  </si>
  <si>
    <t>Brewers; Reds; Cubs; Cardinals; Pirates; Astros</t>
  </si>
  <si>
    <t>Rockies; Giants; Dodgers; Padres; Diamondbacks</t>
  </si>
  <si>
    <t>Troy Tulowitzki</t>
  </si>
  <si>
    <t>Freddie Freeman</t>
  </si>
  <si>
    <t>Jeremy Hellickson</t>
  </si>
  <si>
    <t>Joe Nathan</t>
  </si>
  <si>
    <t>Aramis Ramirez</t>
  </si>
  <si>
    <t>Nyjer Morgan - 9th round</t>
  </si>
  <si>
    <t>Carlos Gonzalez &amp; Tim Lincecum</t>
  </si>
  <si>
    <t>Daniel Hudson - 4th round</t>
  </si>
  <si>
    <t>MYoung; Valverde; Beltre; AJackson; Hunter; Bailey; Papelbon</t>
  </si>
  <si>
    <t>Baller plagued by injuries, keeps going for it in a wreckless way. Acquires too many old people that keep breaking down.</t>
  </si>
  <si>
    <t>Rangers</t>
  </si>
  <si>
    <t>Felix</t>
  </si>
  <si>
    <t>Doc</t>
  </si>
  <si>
    <t>Hellickson</t>
  </si>
  <si>
    <t>Chapman</t>
  </si>
  <si>
    <t>Pujols and Miggy tie and Felix and Doc tie!</t>
  </si>
  <si>
    <t>Pedro Alvarez</t>
  </si>
  <si>
    <t>Roy Oswalt, Chris Carpenter, Stubbbbbbs, Kershaw</t>
  </si>
  <si>
    <t>Crackheads (56)</t>
  </si>
  <si>
    <t>Dynasty (52)</t>
  </si>
  <si>
    <t>Motorboats</t>
  </si>
  <si>
    <t>Ibanez/Volquez</t>
  </si>
  <si>
    <t>Edwin (11th round) was a bit early</t>
  </si>
  <si>
    <t>Every starting pitcher on the Legacy making a DL appearance this season</t>
  </si>
  <si>
    <t>White Sox, Twins, Tigers, Royals, Indians</t>
  </si>
  <si>
    <t>Rangers, Athletics, Angels, Mariners</t>
  </si>
  <si>
    <t>Reds, Brewers, Cardinals, Cubs, Astros, Pirates</t>
  </si>
  <si>
    <t>Giants, Rockies, Dodgers, Padres, Diamondbacks</t>
  </si>
  <si>
    <t>Michael Pineda</t>
  </si>
  <si>
    <t>P. Bourjos, Travis Snider(Again)</t>
  </si>
  <si>
    <t>Mike Stanton &amp; Ubaldo Jimenez</t>
  </si>
  <si>
    <t>Ike Davis (7th round)</t>
  </si>
  <si>
    <t>Ryan Theriot (16th round)</t>
  </si>
  <si>
    <t>Chris Young (2nd round), Alex Gordon (135th overall), R. Davis (51st overall)</t>
  </si>
  <si>
    <t>Chard wins the championship and manages to accumulate more rk picks than he did in the previous season - monster managerial year!</t>
  </si>
  <si>
    <t>Toronto Motorboats - not like he had any to begin the year with : )</t>
  </si>
  <si>
    <t>Tigers, White Sox, Twins, Indians, Royals</t>
  </si>
  <si>
    <t>Rangers, Angels, Athletics, Mariners</t>
  </si>
  <si>
    <t>Phillies, Braves, Marlins, Nationals, Mets</t>
  </si>
  <si>
    <t>Brewers, Reds, Cards, Cubs, Astros, Pirates</t>
  </si>
  <si>
    <t>Tulowitzki</t>
  </si>
  <si>
    <t>Kimbrel</t>
  </si>
  <si>
    <t>Rollins</t>
  </si>
  <si>
    <t>Beltre, Bautista</t>
  </si>
  <si>
    <t>Ted Lilly - 7th round</t>
  </si>
  <si>
    <t>Russel Martin - 15th round</t>
  </si>
  <si>
    <t>Tulowitzki &amp; Cliff Lee</t>
  </si>
  <si>
    <t>Texas</t>
  </si>
  <si>
    <t>San Fran</t>
  </si>
  <si>
    <t>Votto</t>
  </si>
  <si>
    <t>Brandon Belt</t>
  </si>
  <si>
    <t>Chipper Jones</t>
  </si>
  <si>
    <t>Elvis Andrus</t>
  </si>
  <si>
    <t>AGon</t>
  </si>
  <si>
    <t>Mike Moustakas</t>
  </si>
  <si>
    <t>Ian Kinsler</t>
  </si>
  <si>
    <t>Michael Morse</t>
  </si>
  <si>
    <t>Beltre - 1st round</t>
  </si>
  <si>
    <t>Jair Jurriens ? (9th round)</t>
  </si>
  <si>
    <t>AGon, Clayton Kershaw</t>
  </si>
  <si>
    <t>Gio Gonzalez, C. Santana, A. Jones</t>
  </si>
  <si>
    <t>Minnesota</t>
  </si>
  <si>
    <t>Colorado</t>
  </si>
  <si>
    <t>Brent Morel</t>
  </si>
  <si>
    <t>Carlos Lee</t>
  </si>
  <si>
    <t>Mad Max</t>
  </si>
  <si>
    <t>Wainwright</t>
  </si>
  <si>
    <t>Marcum - 4th, Walker - 6th,  C. Lee - 7th</t>
  </si>
  <si>
    <t>Tejada - 16th</t>
  </si>
  <si>
    <t>Johnson, Braun</t>
  </si>
  <si>
    <t>Red Sox Nation!
And Yanks miss post-season</t>
  </si>
  <si>
    <t>Brandon Beachy</t>
  </si>
  <si>
    <t>Ryan Braun</t>
  </si>
  <si>
    <t>Josh Johnson</t>
  </si>
  <si>
    <t>Adrian Gonzalez</t>
  </si>
  <si>
    <t>Closers by committee</t>
  </si>
  <si>
    <t>Super Sods</t>
  </si>
  <si>
    <t>Baller Trading Hanley and finishing out f the $</t>
  </si>
  <si>
    <t>Lance Berkman</t>
  </si>
  <si>
    <t>Brandon Phillips (1), Billingsley (4), Jon Rauch (10), Shelby Miller (15)</t>
  </si>
  <si>
    <t>Upton / Billingsley</t>
  </si>
  <si>
    <t>Cheese decides to rebuild and is actually in worse shape next year; Dickie overestimates his team and finds himself rebuilding by mid-season</t>
  </si>
  <si>
    <t>Craig Kimbrel</t>
  </si>
  <si>
    <t>Jordan Zimmermann</t>
  </si>
  <si>
    <t>Adam Lind</t>
  </si>
  <si>
    <t>All catchers; Heyward; Alvarez</t>
  </si>
  <si>
    <t>Prado (4th round); Chacin (6th); Zimmermann (8th)</t>
  </si>
  <si>
    <t>Crawford / Hanson</t>
  </si>
  <si>
    <t>NONE. I always outdraft EVERYBODY!</t>
  </si>
  <si>
    <t>Toronto Motor Boats challenge the record for fewest rotos in a single season</t>
  </si>
  <si>
    <t>Toronto Motor Boats</t>
  </si>
  <si>
    <t>Colorado Rockies</t>
  </si>
  <si>
    <t>Aroldis Chapman</t>
  </si>
  <si>
    <t>Aroldis Chapman, Pedro Alvarez</t>
  </si>
  <si>
    <t>Kelly Johnson - 3rd Round</t>
  </si>
  <si>
    <t>Mike Minor - 12th Round</t>
  </si>
  <si>
    <t>Dustin Pedroia &amp; Zach Greinke</t>
  </si>
  <si>
    <t>Beltre, Teixeira, A-Gon</t>
  </si>
  <si>
    <t>Stanton, Reyes, Wright, Rollins, Castro, Weeks</t>
  </si>
  <si>
    <t>Bam Bitches!</t>
  </si>
  <si>
    <t>Rox</t>
  </si>
  <si>
    <t>Atlanta</t>
  </si>
  <si>
    <t>Cabrera</t>
  </si>
  <si>
    <t>Tulo</t>
  </si>
  <si>
    <t>Lester</t>
  </si>
  <si>
    <t>Asian dude with Twins</t>
  </si>
  <si>
    <t>Laporta; Gordon Beckham; Brett Anderson</t>
  </si>
  <si>
    <t>Bautista</t>
  </si>
  <si>
    <t>Votto and Lester</t>
  </si>
  <si>
    <t>Carlos Pena</t>
  </si>
  <si>
    <t>Drew - 2nd round</t>
  </si>
  <si>
    <t>Aardsma (7); Bourjos (10)</t>
  </si>
  <si>
    <t>Legacy become the first team in history to win two titles in 3 years</t>
  </si>
  <si>
    <t>Red Sox, Blue Jays, Rays, Yankees, Orioles</t>
  </si>
  <si>
    <t>Brewers, Reds, Cardinals, Pirates, Cubs, Astros</t>
  </si>
  <si>
    <t>Giants, Rockies, Padres, Dodgers, Diamondbacks</t>
  </si>
  <si>
    <t>Blue Jays</t>
  </si>
  <si>
    <t>Jose Bautista</t>
  </si>
  <si>
    <t>Brandon Morrow</t>
  </si>
  <si>
    <t>JP Arencebia</t>
  </si>
  <si>
    <t>STRASBURG</t>
  </si>
  <si>
    <t>Everything but Loney</t>
  </si>
  <si>
    <t>James Loney - 8th round</t>
  </si>
  <si>
    <t>Longoria &amp; Morrow</t>
  </si>
  <si>
    <t>Gordon Beckham - 1st round</t>
  </si>
  <si>
    <t>Brandon Belt; Edinson Volquez</t>
  </si>
  <si>
    <t>Trevor Cahill; Gio Gonzalez</t>
  </si>
  <si>
    <t xml:space="preserve">Bobby and Carey put a hit out on Conley after another of their trades is vetoed.  </t>
  </si>
  <si>
    <t>Sox, Yanks, Jays, Rays, Orioles</t>
  </si>
  <si>
    <t>Tigers, Whitesox, Twins, Royals, Indians</t>
  </si>
  <si>
    <t>Athletics, Angels, Rangers, Mariners</t>
  </si>
  <si>
    <t>Phillies, Braves, Nationals, Marlins, Mets</t>
  </si>
  <si>
    <t>Brewers, Reds, Cardinals, Cubs, Pirates, Astros</t>
  </si>
  <si>
    <t xml:space="preserve">Giants </t>
  </si>
  <si>
    <t>Mitch Moreland</t>
  </si>
  <si>
    <t>Feddie Freeman</t>
  </si>
  <si>
    <t>Gutierrez - 11th round</t>
  </si>
  <si>
    <t>Bautista and Verlander</t>
  </si>
  <si>
    <t>Miguel Montero</t>
  </si>
  <si>
    <t>Mitch Moreland - 14th round</t>
  </si>
  <si>
    <t>Dick Dogs (3), Dynasty (3), Crackheads (3)</t>
  </si>
  <si>
    <t>White Sox (5), Tigers (4), Twins (3)</t>
  </si>
  <si>
    <t>Rangers (8), Athletics (3), Angels (1)</t>
  </si>
  <si>
    <t>Red Sox (11), Yankees (1)</t>
  </si>
  <si>
    <t>Phillies (9), Braves (3)</t>
  </si>
  <si>
    <t>Brewers (6), Reds (4), Cardinals (1), Cubs (1)</t>
  </si>
  <si>
    <t>Rockies (6), Giants (5), Dodgers (1)</t>
  </si>
  <si>
    <t>Yankees (6), Blue Jays (2)</t>
  </si>
  <si>
    <t>Giants (4), Braves (3)</t>
  </si>
  <si>
    <t>Phillies (5), Brewers (4)</t>
  </si>
  <si>
    <t>Red Sox (8), Phillies (2)</t>
  </si>
  <si>
    <t>Cabrera (5), Gonzalez (2), Cruz (2)</t>
  </si>
  <si>
    <t>Tulowitzki (4), Pujols (2), Votto (2)</t>
  </si>
  <si>
    <t>Hernandez (5), Lester (3), Verlander (2)</t>
  </si>
  <si>
    <t>Halladay (5), Lincecum (4), Johnson (2)</t>
  </si>
  <si>
    <t>Hellickson (6)</t>
  </si>
  <si>
    <t>Freeman (3), Belt (3), Kimbrel (3), Chapman (2)</t>
  </si>
  <si>
    <t>Nathan (3), Manny (2)</t>
  </si>
  <si>
    <t>Rollins (2), all others different</t>
  </si>
  <si>
    <t>Morrow; GGonzalez; Hellickson; Gordon; Matusz</t>
  </si>
  <si>
    <t>Alvarez; Chapman; Chacin</t>
  </si>
  <si>
    <t>Beltre; AGon; Vlad; Papelbon; Bautista</t>
  </si>
  <si>
    <t>Utley; Rollins; Castro</t>
  </si>
  <si>
    <t>Crackheads (8), Dick Dogs (2), Dynasty (2)</t>
  </si>
  <si>
    <t>Dick Dogs (4), Fury (3)</t>
  </si>
  <si>
    <t>Toronto Motorboats (6)</t>
  </si>
  <si>
    <t>2012 Poll</t>
  </si>
  <si>
    <t>1. Dick Dogs' 2nd Shooter Cup Champtionship
2. Legacy drive for the title ends up with an out-of-money finish
3. Dynasty gain 25 roto points after the trade deadline and finish in 4th place
4. Battle of the expansion teams ends with the Motorboats taking it
5. Year 3 of the participation score. Fury finish with a perfect record for the second straight year (thanks to Boone Logan)</t>
  </si>
  <si>
    <t>1. Super Sods (51 out of 60 total)
2. Dick Dogs (49.5)
3. Crackheads (48.5)</t>
  </si>
  <si>
    <t>1. Dick Dogs (59 out of 60 total)
2. Crackheads (51)
3. Super Sods (50)</t>
  </si>
  <si>
    <t>Yankees; Rays; Red Sox; Blue Jays; Orioles</t>
  </si>
  <si>
    <t>Tigers; Indians; White Sox; Royals; Twins</t>
  </si>
  <si>
    <t>Rangers; Angels; Athetlics; Mariners</t>
  </si>
  <si>
    <t>Phillies; Braves; Nationals; Mets; Marlins</t>
  </si>
  <si>
    <t>Brewers; Cardinals; Reds; Pirates; Cubs; Astros</t>
  </si>
  <si>
    <t>Diamondbacks; Giants; Dodgers; Rockies; Padres</t>
  </si>
  <si>
    <t>AGordon, Me. Cabrera, ACabrera, Hosmer, Trumbo, Avila, CSantana, Romero, Hellickson, Santos, Pineda, Robertson, Ogando, GGonzalez</t>
  </si>
  <si>
    <t>Morse, Stanton, Bonifacio, Espinosa. Kennedy, Kimbrel, Storen, Salas, Jansen, Hanrahan, Venters, DHudson, Worley, Zimmermann</t>
  </si>
  <si>
    <t>Jimenez, Soria, BAnderson, Morrow, Matusz, Crawford, Arod, Youkilis, Choo, Dunn, Mauer, Morneau, Dyoung, Sizemore, Snider, Rios, Span</t>
  </si>
  <si>
    <t>Marmol, Billingsley, Broxton, Dempster, Franklin, Jsanchez, Nolasco, Lyon, Volquez, Hramirez, Wright, Zimmeman, Heyward, Ethier, Werth, Prado, PAlvarez, Soto, McGehee, Huff</t>
  </si>
  <si>
    <t>Your Favourite Draft Pick
(player &amp; round)</t>
  </si>
  <si>
    <t>Your Least Favourite Draft Pick  (player &amp; round)</t>
  </si>
  <si>
    <t>Justin Verlander (beat out Ellsbury, Bautista, Granderson, MCabrera, Cano)</t>
  </si>
  <si>
    <t>Ryan Braun (beat out Kemp, Fielder, JUpton, Pujols, Votto)</t>
  </si>
  <si>
    <t>Justin Verlander (beat out Weaver, Shields, Sabathia, Valverde)</t>
  </si>
  <si>
    <t>Clayton Kershaw (beat out Halladay, Lee, Kennedy, Hamels)</t>
  </si>
  <si>
    <t>Jeremy Hellickson (beat out Trumbo, Hosmer, Nova, Pineda, Ackley)</t>
  </si>
  <si>
    <t>Craig Kimbrel (beat out Freeman, Worley, Ramos)</t>
  </si>
  <si>
    <t>Lance Berkman (other candidates were Beltran, Vogelsong, Harang, Helton, Sandoval, Zimmermann)</t>
  </si>
  <si>
    <t>Jacoby Ellsbury (other candidates were Beckett, ACabrera, Me. Cabrera, Colon, Bedard, Peavy)</t>
  </si>
  <si>
    <r>
      <t xml:space="preserve">Kila Ka'aihue; </t>
    </r>
    <r>
      <rPr>
        <b/>
        <sz val="8"/>
        <rFont val="Arial"/>
        <family val="2"/>
      </rPr>
      <t>Brett Lawrie; Alex Gordon</t>
    </r>
  </si>
  <si>
    <r>
      <rPr>
        <b/>
        <sz val="8"/>
        <rFont val="Arial"/>
        <family val="2"/>
      </rPr>
      <t>Alex Gordon</t>
    </r>
    <r>
      <rPr>
        <sz val="8"/>
        <rFont val="Arial"/>
        <family val="2"/>
      </rPr>
      <t>; Brandon Morrow</t>
    </r>
  </si>
  <si>
    <t>Motorboats with 0 (although they only had 2 keepers entering the draft)</t>
  </si>
  <si>
    <t>Dick Dogs &amp; Crackheads with 5 keepers the same each. Several teams with 4</t>
  </si>
  <si>
    <r>
      <t xml:space="preserve">Snider, </t>
    </r>
    <r>
      <rPr>
        <b/>
        <sz val="8"/>
        <rFont val="Arial"/>
        <family val="2"/>
      </rPr>
      <t>Gordon,</t>
    </r>
    <r>
      <rPr>
        <sz val="8"/>
        <rFont val="Arial"/>
        <family val="2"/>
      </rPr>
      <t xml:space="preserve"> Moustakas</t>
    </r>
  </si>
  <si>
    <r>
      <t xml:space="preserve">Morrow, Brignac, </t>
    </r>
    <r>
      <rPr>
        <b/>
        <sz val="8"/>
        <rFont val="Arial"/>
        <family val="2"/>
      </rPr>
      <t>Alex Gordon, Gio Gonzalez</t>
    </r>
  </si>
  <si>
    <r>
      <t xml:space="preserve">Brian Matusz, </t>
    </r>
    <r>
      <rPr>
        <b/>
        <sz val="8"/>
        <rFont val="Arial"/>
        <family val="2"/>
      </rPr>
      <t>Carlos Santana</t>
    </r>
  </si>
  <si>
    <r>
      <rPr>
        <b/>
        <sz val="8"/>
        <rFont val="Arial"/>
        <family val="2"/>
      </rPr>
      <t>Alex Gordon</t>
    </r>
    <r>
      <rPr>
        <sz val="8"/>
        <rFont val="Arial"/>
        <family val="2"/>
      </rPr>
      <t>, Mitch Moreland, R. Davis</t>
    </r>
  </si>
  <si>
    <r>
      <rPr>
        <b/>
        <sz val="8"/>
        <rFont val="Arial"/>
        <family val="2"/>
      </rPr>
      <t>Hellickson,</t>
    </r>
    <r>
      <rPr>
        <sz val="8"/>
        <rFont val="Arial"/>
        <family val="2"/>
      </rPr>
      <t xml:space="preserve"> Thorton, Snider</t>
    </r>
  </si>
  <si>
    <r>
      <t xml:space="preserve">Matusz; </t>
    </r>
    <r>
      <rPr>
        <b/>
        <sz val="8"/>
        <rFont val="Arial"/>
        <family val="2"/>
      </rPr>
      <t>Hellickson; GGonzalez</t>
    </r>
    <r>
      <rPr>
        <sz val="8"/>
        <rFont val="Arial"/>
        <family val="2"/>
      </rPr>
      <t>; BAnderson; CPerez;</t>
    </r>
  </si>
  <si>
    <r>
      <rPr>
        <b/>
        <sz val="8"/>
        <rFont val="Arial"/>
        <family val="2"/>
      </rPr>
      <t>Ian Kennedy;</t>
    </r>
    <r>
      <rPr>
        <sz val="8"/>
        <rFont val="Arial"/>
        <family val="2"/>
      </rPr>
      <t xml:space="preserve"> Montero; Wallace</t>
    </r>
  </si>
  <si>
    <r>
      <t xml:space="preserve">J Chacin, </t>
    </r>
    <r>
      <rPr>
        <b/>
        <sz val="8"/>
        <rFont val="Arial"/>
        <family val="2"/>
      </rPr>
      <t xml:space="preserve">Beachy, </t>
    </r>
    <r>
      <rPr>
        <sz val="8"/>
        <rFont val="Arial"/>
        <family val="2"/>
      </rPr>
      <t>Tabata, Walker</t>
    </r>
  </si>
  <si>
    <r>
      <t xml:space="preserve">Chapman, </t>
    </r>
    <r>
      <rPr>
        <b/>
        <sz val="8"/>
        <rFont val="Arial"/>
        <family val="2"/>
      </rPr>
      <t xml:space="preserve">Storen, </t>
    </r>
    <r>
      <rPr>
        <sz val="8"/>
        <rFont val="Arial"/>
        <family val="2"/>
      </rPr>
      <t>Meek, Ian Stewart</t>
    </r>
  </si>
  <si>
    <r>
      <t xml:space="preserve">I. Davis, </t>
    </r>
    <r>
      <rPr>
        <b/>
        <sz val="8"/>
        <rFont val="Arial"/>
        <family val="2"/>
      </rPr>
      <t>S Castro,</t>
    </r>
    <r>
      <rPr>
        <sz val="8"/>
        <rFont val="Arial"/>
        <family val="2"/>
      </rPr>
      <t xml:space="preserve"> P. Alvarez, Chris Johnson</t>
    </r>
  </si>
  <si>
    <r>
      <rPr>
        <b/>
        <sz val="8"/>
        <rFont val="Arial"/>
        <family val="2"/>
      </rPr>
      <t>Stanton</t>
    </r>
    <r>
      <rPr>
        <sz val="8"/>
        <rFont val="Arial"/>
        <family val="2"/>
      </rPr>
      <t xml:space="preserve">, Hudson, </t>
    </r>
    <r>
      <rPr>
        <b/>
        <sz val="8"/>
        <rFont val="Arial"/>
        <family val="2"/>
      </rPr>
      <t>Kennedy</t>
    </r>
  </si>
  <si>
    <r>
      <rPr>
        <b/>
        <sz val="8"/>
        <rFont val="Arial"/>
        <family val="2"/>
      </rPr>
      <t>Maybin,</t>
    </r>
    <r>
      <rPr>
        <sz val="8"/>
        <rFont val="Arial"/>
        <family val="2"/>
      </rPr>
      <t xml:space="preserve"> Wallace,Garcia</t>
    </r>
  </si>
  <si>
    <r>
      <t xml:space="preserve">Fowler; Chacin; Chapman; DHudson; </t>
    </r>
    <r>
      <rPr>
        <b/>
        <sz val="8"/>
        <rFont val="Arial"/>
        <family val="2"/>
      </rPr>
      <t xml:space="preserve">Stanton; </t>
    </r>
    <r>
      <rPr>
        <sz val="8"/>
        <rFont val="Arial"/>
        <family val="2"/>
      </rPr>
      <t>Morrison; Alvarez</t>
    </r>
  </si>
  <si>
    <r>
      <rPr>
        <b/>
        <sz val="8"/>
        <rFont val="Arial"/>
        <family val="2"/>
      </rPr>
      <t>All catchers;</t>
    </r>
    <r>
      <rPr>
        <sz val="8"/>
        <rFont val="Arial"/>
        <family val="2"/>
      </rPr>
      <t xml:space="preserve"> Gardner Vlad; Swisher; AJackson; </t>
    </r>
    <r>
      <rPr>
        <b/>
        <sz val="8"/>
        <rFont val="Arial"/>
        <family val="2"/>
      </rPr>
      <t>Sizemore</t>
    </r>
  </si>
  <si>
    <r>
      <rPr>
        <b/>
        <sz val="8"/>
        <rFont val="Arial"/>
        <family val="2"/>
      </rPr>
      <t>Alex Rodriguez</t>
    </r>
    <r>
      <rPr>
        <sz val="8"/>
        <rFont val="Arial"/>
        <family val="2"/>
      </rPr>
      <t>, Sabathia</t>
    </r>
  </si>
  <si>
    <r>
      <t xml:space="preserve">Jake Peavy, Andrew Bailey, </t>
    </r>
    <r>
      <rPr>
        <b/>
        <sz val="8"/>
        <rFont val="Arial"/>
        <family val="2"/>
      </rPr>
      <t>FLir,</t>
    </r>
    <r>
      <rPr>
        <sz val="8"/>
        <rFont val="Arial"/>
        <family val="2"/>
      </rPr>
      <t xml:space="preserve"> AGon</t>
    </r>
  </si>
  <si>
    <r>
      <t xml:space="preserve">Beltre, Vlad Guerrero, </t>
    </r>
    <r>
      <rPr>
        <b/>
        <sz val="8"/>
        <rFont val="Arial"/>
        <family val="2"/>
      </rPr>
      <t>Derrek Lee, B. Anderson</t>
    </r>
  </si>
  <si>
    <r>
      <rPr>
        <b/>
        <sz val="8"/>
        <rFont val="Arial"/>
        <family val="2"/>
      </rPr>
      <t xml:space="preserve">Arod, </t>
    </r>
    <r>
      <rPr>
        <sz val="8"/>
        <rFont val="Arial"/>
        <family val="2"/>
      </rPr>
      <t>Papelbon,Beltre</t>
    </r>
  </si>
  <si>
    <r>
      <rPr>
        <b/>
        <sz val="8"/>
        <rFont val="Arial"/>
        <family val="2"/>
      </rPr>
      <t xml:space="preserve">Brown; Posey; </t>
    </r>
    <r>
      <rPr>
        <sz val="8"/>
        <rFont val="Arial"/>
        <family val="2"/>
      </rPr>
      <t>Rollins; Hamels; Latos; Castro (1 more year from the breakout)</t>
    </r>
  </si>
  <si>
    <r>
      <rPr>
        <b/>
        <sz val="8"/>
        <rFont val="Arial"/>
        <family val="2"/>
      </rPr>
      <t xml:space="preserve">Brown, </t>
    </r>
    <r>
      <rPr>
        <sz val="8"/>
        <rFont val="Arial"/>
        <family val="2"/>
      </rPr>
      <t>Phillips, Pujols</t>
    </r>
  </si>
  <si>
    <r>
      <rPr>
        <b/>
        <sz val="8"/>
        <rFont val="Arial"/>
        <family val="2"/>
      </rPr>
      <t xml:space="preserve">Utley, </t>
    </r>
    <r>
      <rPr>
        <sz val="8"/>
        <rFont val="Arial"/>
        <family val="2"/>
      </rPr>
      <t>K. Johnson</t>
    </r>
  </si>
  <si>
    <r>
      <rPr>
        <b/>
        <sz val="8"/>
        <rFont val="Arial"/>
        <family val="2"/>
      </rPr>
      <t xml:space="preserve">Dom Brown, Utley, </t>
    </r>
    <r>
      <rPr>
        <sz val="8"/>
        <rFont val="Arial"/>
        <family val="2"/>
      </rPr>
      <t xml:space="preserve">Beltran, Daniel Hudson, </t>
    </r>
  </si>
  <si>
    <r>
      <rPr>
        <b/>
        <sz val="8"/>
        <rFont val="Arial"/>
        <family val="2"/>
      </rPr>
      <t xml:space="preserve">Evan Meek; </t>
    </r>
    <r>
      <rPr>
        <sz val="8"/>
        <rFont val="Arial"/>
        <family val="2"/>
      </rPr>
      <t xml:space="preserve">Cliff Lee; Logan Morrison; </t>
    </r>
    <r>
      <rPr>
        <b/>
        <sz val="8"/>
        <rFont val="Arial"/>
        <family val="2"/>
      </rPr>
      <t>All Met players (except David Wright of course)</t>
    </r>
  </si>
  <si>
    <r>
      <rPr>
        <b/>
        <sz val="8"/>
        <rFont val="Arial"/>
        <family val="2"/>
      </rPr>
      <t>Jordan Zimmermann</t>
    </r>
    <r>
      <rPr>
        <sz val="8"/>
        <rFont val="Arial"/>
        <family val="2"/>
      </rPr>
      <t>; Jhoulys Chacin; Wil Venable</t>
    </r>
  </si>
  <si>
    <t>Fantastic battle for top spot ends with a new first-time champion</t>
  </si>
  <si>
    <t>AL Wildcards</t>
  </si>
  <si>
    <t>NL Wildcards</t>
  </si>
  <si>
    <t>Yankees; Rays; Blue Jays; Red Sox; Orioles</t>
  </si>
  <si>
    <t>Tigers; Royals; Twins; Indians; White Sox</t>
  </si>
  <si>
    <t>Nationals; Marlins; Phillies; Braves; Mets</t>
  </si>
  <si>
    <t>Reds; Cardinals; Pirates; Brewers; Cubs; Astros</t>
  </si>
  <si>
    <t>Giants; Diamondbacks; Rockies; Dodgers; Padres</t>
  </si>
  <si>
    <t>Marlins &amp; Diamondbacks</t>
  </si>
  <si>
    <t>Matt Moore</t>
  </si>
  <si>
    <t>Trevor Bauer</t>
  </si>
  <si>
    <t>Shin-Soo Choo</t>
  </si>
  <si>
    <t>Matt Thornton - 5th round</t>
  </si>
  <si>
    <t>Robinson Cano &amp; David Price</t>
  </si>
  <si>
    <t>Daniel Hudson - 3rd round</t>
  </si>
  <si>
    <t>Every Latin American player in MLB either changes their name, or is found to be using a stolen identity.</t>
  </si>
  <si>
    <t>Yankees, Rays, Jays, Sox, O's</t>
  </si>
  <si>
    <t>Tigers, Indians, KC, Sox, Twins</t>
  </si>
  <si>
    <t>Angels, Rangers, M's, A's</t>
  </si>
  <si>
    <t>Phillies, Marilins, Braves, Nats, Mets</t>
  </si>
  <si>
    <t>Reds, Cards, Brewers, Bucs, Cubs, Astros</t>
  </si>
  <si>
    <t>Giants, D'backs, Rockies, Dodgers, Padres</t>
  </si>
  <si>
    <t>Marlins, D'Backs</t>
  </si>
  <si>
    <t>Yonder Alonso</t>
  </si>
  <si>
    <t>Ike Davis</t>
  </si>
  <si>
    <t xml:space="preserve">Ike Davis, Logan Morrison, Anthony Rizzo </t>
  </si>
  <si>
    <t>Sean Marshall (10th) Just really good timing.</t>
  </si>
  <si>
    <t>Dan Haren, Ian Kinsler</t>
  </si>
  <si>
    <t>Yoenis Cespedes</t>
  </si>
  <si>
    <t>Dustin McGowan</t>
  </si>
  <si>
    <t>Nationals</t>
  </si>
  <si>
    <t>AGON</t>
  </si>
  <si>
    <t>King Felix</t>
  </si>
  <si>
    <t>Yu Darvish</t>
  </si>
  <si>
    <t>Beachy, Maybin</t>
  </si>
  <si>
    <t>AGON, Kershaw</t>
  </si>
  <si>
    <t>Diamondbacks</t>
  </si>
  <si>
    <t>Adam Dunn</t>
  </si>
  <si>
    <t>Adam Wainwright</t>
  </si>
  <si>
    <t>Corey Hart - 4th round</t>
  </si>
  <si>
    <t>Brandon Beachy - 1st rd</t>
  </si>
  <si>
    <t>Pujols, Verlander</t>
  </si>
  <si>
    <t>Pujols sucking</t>
  </si>
  <si>
    <t>Carey fails to win; becomes frustrated and leaves the league</t>
  </si>
  <si>
    <t>Yankees, Boston, Tampa, Toronto, Baltimore</t>
  </si>
  <si>
    <t>Tigers, White Sox, Royals, Twins, Indians</t>
  </si>
  <si>
    <t>Rangers, Angels, Mariners, Athletics</t>
  </si>
  <si>
    <t>Marlins, Phillies, Braves, Nats, Mets</t>
  </si>
  <si>
    <t>Reds, Brewers, Cards, Pirates, Cubs, Astros</t>
  </si>
  <si>
    <t>Rockies, Giants, Dodgers, D-Backs, Padres</t>
  </si>
  <si>
    <t>Angels &amp; Red Sox</t>
  </si>
  <si>
    <t>Phillies &amp; Brewers</t>
  </si>
  <si>
    <t>M Cab</t>
  </si>
  <si>
    <t>Moore</t>
  </si>
  <si>
    <t>George Carlin</t>
  </si>
  <si>
    <t>Rasmus</t>
  </si>
  <si>
    <t>Adam Dunn - 6th rd</t>
  </si>
  <si>
    <t>Tulo &amp; Sabathia</t>
  </si>
  <si>
    <t>Ryan Madson - 5th rd</t>
  </si>
  <si>
    <t>Tightest OBFBL finish ever as 7 teams finish within 10 rotos</t>
  </si>
  <si>
    <t>LA Angels</t>
  </si>
  <si>
    <t>Miami Marlins</t>
  </si>
  <si>
    <t>Philadelphia Phillies, San Francisco Giants</t>
  </si>
  <si>
    <t>Brett Lawrie</t>
  </si>
  <si>
    <t>Mat Gamel</t>
  </si>
  <si>
    <t>CJ Wilson</t>
  </si>
  <si>
    <t>Brandon Morrow (5th)</t>
  </si>
  <si>
    <t>Bud Norris (9th)</t>
  </si>
  <si>
    <t>Votto/Strasburg</t>
  </si>
  <si>
    <t>Great race in the OBFBL with 6 different teams leading after May 1st.</t>
  </si>
  <si>
    <t>Braun</t>
  </si>
  <si>
    <t>Montero or Cespedes</t>
  </si>
  <si>
    <t>Devin Mesoraco</t>
  </si>
  <si>
    <t>Longoria, Liriano, Thornton, Felix, Pujols, longshot on Dunn</t>
  </si>
  <si>
    <t>Heyward, Wright</t>
  </si>
  <si>
    <t>Morneau (busted and gone forever), Valverde, Granderson</t>
  </si>
  <si>
    <t>Miggy/Longoria/Pujols and Felix…and if Heyward does his thing he will be my MVP and keeper for life</t>
  </si>
  <si>
    <t>I wouldn’t undo them but I paid a stiff price for Kenley (3rd) and Luebke (2nd)</t>
  </si>
  <si>
    <t>Keith Law</t>
  </si>
  <si>
    <t>Must be an OBFBL insider to find out my predictions</t>
  </si>
  <si>
    <t>Tight race for 1st</t>
  </si>
  <si>
    <t>David Price (Haren runner-up)</t>
  </si>
  <si>
    <t>Clayton Kershaw (Cain, Josh Johnson runners-up)</t>
  </si>
  <si>
    <t>Shelby Miller</t>
  </si>
  <si>
    <t>Kendrys Morales, Kelly Johnson</t>
  </si>
  <si>
    <t>Eric Hosmer, Brett Lawrie</t>
  </si>
  <si>
    <t>Logan Morrison, Ike Davis, Cory Luebke, Lucas Duda, Jaime Garcia, Angel Pagan</t>
  </si>
  <si>
    <t>Yu Darvish, Asdrubal Cabrera</t>
  </si>
  <si>
    <t>Logan Morrison - 5th, Lucas Duda - 6th</t>
  </si>
  <si>
    <t>Chris Perez - 4th</t>
  </si>
  <si>
    <t>Tommy Hanson &amp; Jimmy Rollins</t>
  </si>
  <si>
    <t>Angels, Red Sox</t>
  </si>
  <si>
    <t>Yankees (93-69), Rays (91-71), Red Sox (89-73), Blue Jays (85-77), Orioles (68-94)</t>
  </si>
  <si>
    <t>Tigers (95-67), Royals (81-81), Indians (78-84), Twins (70-92), White Sox (67-95)</t>
  </si>
  <si>
    <t>Rangers (93-69), Angels (92-70), Mariners (72-90), Athletics (68-94)</t>
  </si>
  <si>
    <t>Braves (90-72), Phillies (88-74), Marlins (88-74), Nationals (83-79), Mets (72-90)</t>
  </si>
  <si>
    <t>Red (92-70), Cardinals (87-75), Brewers (81-81), Cubs (73-89), Pirates (70-92), Astros (52-110)</t>
  </si>
  <si>
    <t>Diamondbacks (91-71), Giants (87-75), Dodgers (82-80), Rockies (80-82), Padres (72-90)</t>
  </si>
  <si>
    <t>Angels &amp; Rays</t>
  </si>
  <si>
    <t>Phillies &amp; Marlins</t>
  </si>
  <si>
    <t>Not picked</t>
  </si>
  <si>
    <t>Yu Darvish (Matt Moore 2nd and Jesus Montero 3rd)</t>
  </si>
  <si>
    <t>--</t>
  </si>
  <si>
    <t>Must become an ESPN insider to see my picks</t>
  </si>
  <si>
    <t>I don't do Fantasy Baseball</t>
  </si>
  <si>
    <t>Eric Karabell</t>
  </si>
  <si>
    <t>Gaping Gash, Poo Dogs, Super Sods???  Nice team names guys</t>
  </si>
  <si>
    <t>Rays (93-69), Yankees (92-70), Blue Jays (85-77), Red Sox (85-77), Orioles (66-96)</t>
  </si>
  <si>
    <t>Tigers (92-70), Royals (80-82), White Sox (80-82), Indians (76-86), Twins (74-88)</t>
  </si>
  <si>
    <t>Rangers (94-68), Angels (91-71), Mariners (74-88), Athletics (71-91)</t>
  </si>
  <si>
    <t>Phillies (92-70), Marlins (85-77), Braves (84-78), Nationals (82-80), Mets (67-95)</t>
  </si>
  <si>
    <t>Cardinals (85-77), Reds (85-77), Brewers (84-78), Pirates (71-91), Cubs (71-91), Astros (63-99)</t>
  </si>
  <si>
    <t>Giants (89-73), Diamondbacks (87-75), Dodgers (79-83), Rockies (79-83), Padres (74-88)</t>
  </si>
  <si>
    <t>Yankees over Angels</t>
  </si>
  <si>
    <t>Diamondbacks over Marlins</t>
  </si>
  <si>
    <t>Tampa Bay Rays over Texas Rangers</t>
  </si>
  <si>
    <t>Philadelphia Phillies over San Francisco Giants</t>
  </si>
  <si>
    <t>Philadelphia Phillies over Tampa Bay Rays</t>
  </si>
  <si>
    <t>C.J. Wilson</t>
  </si>
  <si>
    <t>Madison Bumgarner</t>
  </si>
  <si>
    <t>Alex Rios / Adam Dunn</t>
  </si>
  <si>
    <t>Mike Napoli, Michael Pineda, Mark Trumbo, Carl Crawford (even worse than last year), Jonathan Sanchez, Ubaldo Jimenez</t>
  </si>
  <si>
    <t>Sean Marshall, Todd Frazier, Mat Gamel, Dee Gordon, Juan Nicasio, Bryan LaHair, Lucas Duda</t>
  </si>
  <si>
    <t>Desmond Jennings, Addison Reed, Trevor Plouffe, Chris Parmelee, Matt Wieters</t>
  </si>
  <si>
    <t>Hanley Ramirez will be the year's top fantasy player. C.J. Wilson / Madison Bumgarner as top pitchers</t>
  </si>
  <si>
    <t>Brandon Belt, Paul Goldschmidt. Chase Utley,. David Freese, Pedro Alvarez</t>
  </si>
  <si>
    <t>OBFBL looks like a cool league, maybe I should join it</t>
  </si>
  <si>
    <t>Fury trade all of their Studs and win the cup</t>
  </si>
  <si>
    <t xml:space="preserve">Bryce Harper </t>
  </si>
  <si>
    <t>Fransisco Liriano / Justin Morneau</t>
  </si>
  <si>
    <t>Bourjos, Cain, Trumbo, Wieters</t>
  </si>
  <si>
    <t>L. Duda, Ike Davis, J. Garcia</t>
  </si>
  <si>
    <t>H. Bell, D. Gordon, Luebke</t>
  </si>
  <si>
    <t>J. Morneau - Round 13</t>
  </si>
  <si>
    <t>J.P. Arencibia - Round 4</t>
  </si>
  <si>
    <t>Justin Upton /  Matt Moore</t>
  </si>
  <si>
    <t>Kim finishes just outside of the money and not last as everyone has predicted</t>
  </si>
  <si>
    <t>Arizona Diamondbacks</t>
  </si>
  <si>
    <t>Nationals / Dodgers</t>
  </si>
  <si>
    <t>Washington Nationals</t>
  </si>
  <si>
    <t>Ricky Romero</t>
  </si>
  <si>
    <t>Eric Hosmer</t>
  </si>
  <si>
    <t>Jayson Werth</t>
  </si>
  <si>
    <t>Ricky Romero / Brett Lawrie</t>
  </si>
  <si>
    <t>Brandon Belt - 6th round</t>
  </si>
  <si>
    <t>Ricky Nolasco - 16th round</t>
  </si>
  <si>
    <t>Giants &amp; Reds</t>
  </si>
  <si>
    <t>Tampa Bay</t>
  </si>
  <si>
    <t>L.A. Angels</t>
  </si>
  <si>
    <t>N. Aoki (15th)  and 
Carlos Quentin (keeper)</t>
  </si>
  <si>
    <t>Jon Heyman</t>
  </si>
  <si>
    <t>Danny Knobler</t>
  </si>
  <si>
    <t>Al Melchior</t>
  </si>
  <si>
    <t>Scott Miller</t>
  </si>
  <si>
    <t>Dayn Perry</t>
  </si>
  <si>
    <t>Trent Rosencrans</t>
  </si>
  <si>
    <t>Matt Snyder</t>
  </si>
  <si>
    <t>Scott White</t>
  </si>
  <si>
    <t>Rays; Yankees; Red Sox; Blue Jays; Orioles</t>
  </si>
  <si>
    <t>Yankees; Blue Jays; Rays; Red Sox; Orioles</t>
  </si>
  <si>
    <t>Tigers; Royals; White Sox; Twins; Indians</t>
  </si>
  <si>
    <t>Tigers; Twins, Indians; Royals; White Sox</t>
  </si>
  <si>
    <t>Tigers, Indians, Royals, Twins, White Sox</t>
  </si>
  <si>
    <t>Tigers, Royals, Indians, Twins, White Sox</t>
  </si>
  <si>
    <t>Tigers, White Sox, Royals, Indians, Twins</t>
  </si>
  <si>
    <t>Tigers, Royals, Indians, White Sox, Twins</t>
  </si>
  <si>
    <t>Angels, Rangers, Athletics, Mariners</t>
  </si>
  <si>
    <t>Angels, Rangers, Mariners, Athletics</t>
  </si>
  <si>
    <t>Nationals, Phillies, Marlins, Braves, Mets</t>
  </si>
  <si>
    <t>Phillies, Marlins, Nationals, Braves, Mets</t>
  </si>
  <si>
    <t>Phillies, Marlins, Braves, Nationals, Mets</t>
  </si>
  <si>
    <t>Cardinals, Brewers, Reds, Pirates, Cubs, Astros</t>
  </si>
  <si>
    <t>Cardinals, Reds, Brewers, Pirates, Cubs, Astros</t>
  </si>
  <si>
    <t>Reds, Cardinals, Brewers, Pirates, Cubs, Astros</t>
  </si>
  <si>
    <t>Reds, Brewers, Cardinals, Pirates, Cubs, Astros</t>
  </si>
  <si>
    <t>Diamondbacks, Dodgers, Rockies, Giants, Padres</t>
  </si>
  <si>
    <t>Giants, Diamondbacks, Rockies, Dodgers, Padres</t>
  </si>
  <si>
    <t>Diamondbacks, Dodgers, Giants, Rockies, Padres</t>
  </si>
  <si>
    <t>Giants, Diamondbacks, Dodgers, Rockies, Padres</t>
  </si>
  <si>
    <t>Diamondbacks, Giants, Dodgers, Rockies, Padres</t>
  </si>
  <si>
    <t>Dodgers over Phillies</t>
  </si>
  <si>
    <t>Marlins over Diamondbacks</t>
  </si>
  <si>
    <t>Rays over Angels</t>
  </si>
  <si>
    <t>Angels over Blue Jays</t>
  </si>
  <si>
    <t>Angels over Rays</t>
  </si>
  <si>
    <t>Robinson Cano</t>
  </si>
  <si>
    <t>Andy Pettitte</t>
  </si>
  <si>
    <t>Kendrys Morales</t>
  </si>
  <si>
    <t>Lorenzo Cain</t>
  </si>
  <si>
    <t>Brennan Boesch</t>
  </si>
  <si>
    <t>Henderson Alvarez</t>
  </si>
  <si>
    <t>Sergio Santos</t>
  </si>
  <si>
    <t>Justin Smoak</t>
  </si>
  <si>
    <t>Josh Beckett</t>
  </si>
  <si>
    <t>Marlins</t>
  </si>
  <si>
    <t>Marlins over Brewers</t>
  </si>
  <si>
    <t>Matt Holliday</t>
  </si>
  <si>
    <t>Giancarlo Stanton</t>
  </si>
  <si>
    <t>Drew Pomeranz</t>
  </si>
  <si>
    <t>Bryce Harper</t>
  </si>
  <si>
    <t>Brett Jackson</t>
  </si>
  <si>
    <t>Dee Gordon</t>
  </si>
  <si>
    <t>Jason Kubel</t>
  </si>
  <si>
    <t>Tyler Greene</t>
  </si>
  <si>
    <t>Dexter Fowler</t>
  </si>
  <si>
    <t>Bryan LaHair</t>
  </si>
  <si>
    <t>Lucas Duda</t>
  </si>
  <si>
    <t>Rafael Furcal</t>
  </si>
  <si>
    <t>Hunter Pence</t>
  </si>
  <si>
    <t>Ryan Vogelsong</t>
  </si>
  <si>
    <t>Melky Cabrera</t>
  </si>
  <si>
    <t>Ryan Main frantically tries to convince us to expand our keeper set after realizing he has to dump 4 keepers back into the draft since 30 of his RKs come out of RK status</t>
  </si>
  <si>
    <t>Yankees, Blue Jays, Tampa, Red Sox, Orioles</t>
  </si>
  <si>
    <t>Tigers, Twins, Indians,Royals,Whit Sox</t>
  </si>
  <si>
    <t>Angels,Rangers,Mariners,Athletics</t>
  </si>
  <si>
    <t>Braves,Nationals,Phillies,Marlins,Mets</t>
  </si>
  <si>
    <t>Brewers, Reds, Cardinals,Cubs, Pirates,Astros</t>
  </si>
  <si>
    <t>Nationals &amp;Reds</t>
  </si>
  <si>
    <t>Mike Stanton</t>
  </si>
  <si>
    <t>D. Young 4th round</t>
  </si>
  <si>
    <t>Brett Myers 5th round</t>
  </si>
  <si>
    <t>Michael Young, Jose Valverde, Mark Teixeira</t>
  </si>
  <si>
    <t>Morales comeback</t>
  </si>
  <si>
    <t>Alvarez, Lawrie</t>
  </si>
  <si>
    <t>Beachy, Presley</t>
  </si>
  <si>
    <t>Braun, Johnson</t>
  </si>
  <si>
    <t>Kendrys Morales - 1st rd</t>
  </si>
  <si>
    <t>Andrew Bailey - 2nd rd</t>
  </si>
  <si>
    <t>Ike Davis and David Freese become superstars</t>
  </si>
  <si>
    <t>Phillies, Reds</t>
  </si>
  <si>
    <t>Kendy Morales</t>
  </si>
  <si>
    <t>D Gordon</t>
  </si>
  <si>
    <t>Ike Davis and everyone else</t>
  </si>
  <si>
    <t>Stephen Drew - I have no idea how he ended up on my team</t>
  </si>
  <si>
    <t>Kemp, Shields</t>
  </si>
  <si>
    <t>Blue Balls</t>
  </si>
  <si>
    <t>Ajax Super Sods  (136 pts)</t>
  </si>
  <si>
    <t>Pickering Dynasty  (119 pts)</t>
  </si>
  <si>
    <t>Frankford Fury  (118 pts)</t>
  </si>
  <si>
    <t>Durham Dick Dogs  (93 pts)</t>
  </si>
  <si>
    <t>Aurora Asshats  (90 pts)</t>
  </si>
  <si>
    <t>Brooklin Legacy  (83 pts)</t>
  </si>
  <si>
    <t>London Tribe  (79 pts)</t>
  </si>
  <si>
    <t>Beaverton Gaping Gash  (61 pts)</t>
  </si>
  <si>
    <t>Whitby Poo Dogs  (56 pts)</t>
  </si>
  <si>
    <t>Etobicoke Crackheads  (46 pts)</t>
  </si>
  <si>
    <t>Brampton Blue Balls  (30 pts)</t>
  </si>
  <si>
    <t>Toronto Motorboats  (25 pts)</t>
  </si>
  <si>
    <t>Toughest race ever in OBFBL history</t>
  </si>
  <si>
    <t>Super Sods (6), Asshats (4)</t>
  </si>
  <si>
    <t>Dynasty (6), Legacy (2)</t>
  </si>
  <si>
    <t>Dynasty (4), Asshats/Blue Balls (2)</t>
  </si>
  <si>
    <t>Motorboats (6), Poo Dog/Crackheads (2)</t>
  </si>
  <si>
    <t>Rays (5), Yankees (4), Blue Jays (3)</t>
  </si>
  <si>
    <t>Tigers (12)</t>
  </si>
  <si>
    <t>Angels (9), Rangers (3)</t>
  </si>
  <si>
    <t>Phillies (4), Braves (3), Marlins (3), Nationals (2)</t>
  </si>
  <si>
    <t>Reds (8), Cardinals (2), Brewers (2)</t>
  </si>
  <si>
    <t>Diamondbacks (5), Giants (4), Rockies (2), Dodgers (1)</t>
  </si>
  <si>
    <t>Giants, Diamondback,Dodgers, Rockies, Padres</t>
  </si>
  <si>
    <t>Rangers (8), Red Sox (5), Blue Jays (4), Angels (3), Rays (2), Yankees (1)</t>
  </si>
  <si>
    <t>Braves (4), Phillies (4), Marlins (3), Nationals (3), Reds (3), Diamondbacks (2), Giants (2), Brewers (1), Dodgers (1)</t>
  </si>
  <si>
    <t>Rangers (3), Angels (3), Blue Jays (2), Tigers (2), Rays (1), Yankees (1)</t>
  </si>
  <si>
    <t>Giants (4), Braves (2), Nationals/Reds/Brewers/Phillies/
Marlins/Diamondbacks (1)</t>
  </si>
  <si>
    <t>Rangers (3), Blue Jays (2), Tigers (2), Angels (2), Rays (1), Yankees (1), Diamondbacks (1)</t>
  </si>
  <si>
    <t>Bautista (4), Cabrera (3), Pujols (3), AGon/Cruz (1)</t>
  </si>
  <si>
    <t>Votto (4), Kemp (3), JUpton / CarGo / Tulo / Stanton / Braun (1)</t>
  </si>
  <si>
    <t>Hernandez (3), Verlander (2), Price (2), Weaver / Sabathia / Haren / Romero / Shields (1)</t>
  </si>
  <si>
    <t>Kershaw (5), Halladay (3), Hamels (2), JJohnson / MadBum (1)</t>
  </si>
  <si>
    <t>Darvish (5), Moore (5), Cespedes (2), Montero (1)</t>
  </si>
  <si>
    <t>Alonso (5), Miller (3), Mesoraco (1), Harper (1), Bauer (1), George Carlin (1)</t>
  </si>
  <si>
    <t>Adam Dunn (5), Kendrys Morales (3)</t>
  </si>
  <si>
    <t>Adam Wainwright (5), Johan Santana (2)</t>
  </si>
  <si>
    <t>Eric Hosmer (4), Brett Lawrie (4), Henderson Alvarez (2), Addison Reed (2)</t>
  </si>
  <si>
    <t>Logan Morrison (4), Ike Davis (4), Cory Luebke (3), Lucas Duda (2), Kenley Jansen (2), Jaime Garcia (2), Brandon Beachy (2), Brandon Belt (2), Dee Gordon (2)</t>
  </si>
  <si>
    <t>Carl Crawford (3), Jose Valverde (3), Michael Young (2), Alex Avila (2), Asdrubal Cabrera (2)</t>
  </si>
  <si>
    <t>Dee Gordon (2), Carlos Marmol (2), Lance Berkman (2)</t>
  </si>
  <si>
    <t>An incredible race all year with the Sods/Asshats/Tribe leading at different parts of the season. The Sods had a lead for the final 2 months until they were passed on the final week by the Dynasty, who held on for the win by 0.5 rotos</t>
  </si>
  <si>
    <t>Dynasty, then Sods, Tribe</t>
  </si>
  <si>
    <t>Asshats, then Sods, Dynasty</t>
  </si>
  <si>
    <t>Yankees, Orioles, Rays, Blue Jays, Red Sox</t>
  </si>
  <si>
    <t>Athletics, Rangers, Angels, Mariners</t>
  </si>
  <si>
    <t>Nationals, Braves, Phillies, Mets, Marlins</t>
  </si>
  <si>
    <t>Reds, Cardinals.Brewers, Pirates, Cubs, Astros</t>
  </si>
  <si>
    <t>Giants, Dodgers, Diamondbacks, Padres, Rockies</t>
  </si>
  <si>
    <t>Orioles &amp; Rangers</t>
  </si>
  <si>
    <t>Braves &amp; Cardinals</t>
  </si>
  <si>
    <t>Headley; Desmond, Goldschmidt, Craig, Harper, Gomez, Aoki, Dickey, Medlen, Chapman, Motte, Jansen, Lynn</t>
  </si>
  <si>
    <t>Halladay, Lincecum, Axford, Storen, DHudson, Bell, Tulowitzki, Uggla, McCann, Berkman, Dgordon, Morrison, CYoung, Maybin</t>
  </si>
  <si>
    <t>Haren, Lester, CJWilson, Romero, Bailey, Beckett, Walden, Jimenez, ESantana, Santos, Bautista, Longoria, Ellsbury, CSantana, Lawrie, Napoli, Youkilis, Hosmer, MYoung, Avila, Lind</t>
  </si>
  <si>
    <t>Brooklin Legacy (1?)</t>
  </si>
  <si>
    <t>TBD. Could be Poo Dogs</t>
  </si>
  <si>
    <r>
      <t xml:space="preserve">Rays &amp; </t>
    </r>
    <r>
      <rPr>
        <b/>
        <sz val="8"/>
        <rFont val="Arial"/>
        <family val="2"/>
      </rPr>
      <t>Rangers</t>
    </r>
  </si>
  <si>
    <r>
      <t xml:space="preserve">Jays and </t>
    </r>
    <r>
      <rPr>
        <b/>
        <sz val="8"/>
        <rFont val="Arial"/>
        <family val="2"/>
      </rPr>
      <t>Rangers</t>
    </r>
  </si>
  <si>
    <r>
      <t xml:space="preserve">Rays and </t>
    </r>
    <r>
      <rPr>
        <b/>
        <sz val="8"/>
        <rFont val="Arial"/>
        <family val="2"/>
      </rPr>
      <t>Rangers</t>
    </r>
  </si>
  <si>
    <r>
      <t xml:space="preserve">Yankees &amp; </t>
    </r>
    <r>
      <rPr>
        <b/>
        <sz val="8"/>
        <rFont val="Arial"/>
        <family val="2"/>
      </rPr>
      <t>Rangers</t>
    </r>
  </si>
  <si>
    <r>
      <t xml:space="preserve">Toronto Blue Jays, </t>
    </r>
    <r>
      <rPr>
        <b/>
        <sz val="8"/>
        <rFont val="Arial"/>
        <family val="2"/>
      </rPr>
      <t>Texas Rangers</t>
    </r>
  </si>
  <si>
    <r>
      <rPr>
        <b/>
        <sz val="8"/>
        <rFont val="Arial"/>
        <family val="2"/>
      </rPr>
      <t>Rangers</t>
    </r>
    <r>
      <rPr>
        <sz val="8"/>
        <rFont val="Arial"/>
        <family val="2"/>
      </rPr>
      <t>, Red Sox</t>
    </r>
  </si>
  <si>
    <r>
      <rPr>
        <b/>
        <sz val="8"/>
        <rFont val="Arial"/>
        <family val="2"/>
      </rPr>
      <t>Rangers</t>
    </r>
    <r>
      <rPr>
        <sz val="8"/>
        <rFont val="Arial"/>
        <family val="2"/>
      </rPr>
      <t xml:space="preserve"> / Blue Jays</t>
    </r>
  </si>
  <si>
    <r>
      <t xml:space="preserve">Blue Jays, </t>
    </r>
    <r>
      <rPr>
        <b/>
        <sz val="8"/>
        <rFont val="Arial"/>
        <family val="2"/>
      </rPr>
      <t>Rangers</t>
    </r>
  </si>
  <si>
    <r>
      <rPr>
        <b/>
        <sz val="8"/>
        <rFont val="Arial"/>
        <family val="2"/>
      </rPr>
      <t>Braves</t>
    </r>
    <r>
      <rPr>
        <sz val="8"/>
        <rFont val="Arial"/>
        <family val="2"/>
      </rPr>
      <t>, Marlins</t>
    </r>
  </si>
  <si>
    <r>
      <t xml:space="preserve">Nationals, </t>
    </r>
    <r>
      <rPr>
        <b/>
        <sz val="8"/>
        <rFont val="Arial"/>
        <family val="2"/>
      </rPr>
      <t>Braves</t>
    </r>
  </si>
  <si>
    <r>
      <t xml:space="preserve">Phillies, </t>
    </r>
    <r>
      <rPr>
        <b/>
        <sz val="8"/>
        <rFont val="Arial"/>
        <family val="2"/>
      </rPr>
      <t>Braves</t>
    </r>
  </si>
  <si>
    <t>Miguel Cabrera  (Mike Trout runner-up)</t>
  </si>
  <si>
    <t>Buster Posey  (Ryan Braun runner-up)</t>
  </si>
  <si>
    <t>David Price  (Justin Verlander runner-up)</t>
  </si>
  <si>
    <t>R.A. Dickey  (Clayton Kershaw runner-up)</t>
  </si>
  <si>
    <t>Mike Trout in a landslide (Yoenis Cespedes 2nd)</t>
  </si>
  <si>
    <t>Bryce Harper  (Wade Miley 2nd)</t>
  </si>
  <si>
    <t>Fernando Rodney</t>
  </si>
  <si>
    <r>
      <rPr>
        <b/>
        <sz val="8"/>
        <rFont val="Arial"/>
        <family val="2"/>
      </rPr>
      <t>Rangers</t>
    </r>
    <r>
      <rPr>
        <sz val="8"/>
        <rFont val="Arial"/>
        <family val="2"/>
      </rPr>
      <t xml:space="preserve"> over Yankees</t>
    </r>
  </si>
  <si>
    <r>
      <t xml:space="preserve">Rays over </t>
    </r>
    <r>
      <rPr>
        <b/>
        <sz val="8"/>
        <rFont val="Arial"/>
        <family val="2"/>
      </rPr>
      <t>Rangers</t>
    </r>
  </si>
  <si>
    <r>
      <rPr>
        <b/>
        <sz val="8"/>
        <rFont val="Arial"/>
        <family val="2"/>
      </rPr>
      <t>Rangers</t>
    </r>
    <r>
      <rPr>
        <sz val="8"/>
        <rFont val="Arial"/>
        <family val="2"/>
      </rPr>
      <t xml:space="preserve"> over Rays</t>
    </r>
  </si>
  <si>
    <r>
      <rPr>
        <b/>
        <sz val="8"/>
        <rFont val="Arial"/>
        <family val="2"/>
      </rPr>
      <t>Braves</t>
    </r>
    <r>
      <rPr>
        <sz val="8"/>
        <rFont val="Arial"/>
        <family val="2"/>
      </rPr>
      <t xml:space="preserve"> over Marlins</t>
    </r>
  </si>
  <si>
    <r>
      <t xml:space="preserve">Marlins over </t>
    </r>
    <r>
      <rPr>
        <b/>
        <sz val="8"/>
        <rFont val="Arial"/>
        <family val="2"/>
      </rPr>
      <t>Braves</t>
    </r>
  </si>
  <si>
    <r>
      <t xml:space="preserve">Marlins over </t>
    </r>
    <r>
      <rPr>
        <b/>
        <sz val="8"/>
        <rFont val="Arial"/>
        <family val="2"/>
      </rPr>
      <t>Cardinals</t>
    </r>
  </si>
  <si>
    <t>CBSSports.com Writers</t>
  </si>
  <si>
    <t>ESPN.com Writers</t>
  </si>
  <si>
    <r>
      <t xml:space="preserve">Cain, </t>
    </r>
    <r>
      <rPr>
        <b/>
        <sz val="8"/>
        <rFont val="Arial"/>
        <family val="2"/>
      </rPr>
      <t>Cespedes</t>
    </r>
  </si>
  <si>
    <r>
      <t xml:space="preserve">Hosmer (f'n monster), </t>
    </r>
    <r>
      <rPr>
        <b/>
        <sz val="8"/>
        <rFont val="Arial"/>
        <family val="2"/>
      </rPr>
      <t>Chris Sale</t>
    </r>
    <r>
      <rPr>
        <sz val="8"/>
        <rFont val="Arial"/>
        <family val="2"/>
      </rPr>
      <t>, Matt Moore</t>
    </r>
  </si>
  <si>
    <r>
      <t xml:space="preserve">Henderson Alvarez, Jason Kipnis, </t>
    </r>
    <r>
      <rPr>
        <b/>
        <sz val="8"/>
        <rFont val="Arial"/>
        <family val="2"/>
      </rPr>
      <t xml:space="preserve">Cespedes, </t>
    </r>
  </si>
  <si>
    <r>
      <rPr>
        <b/>
        <sz val="8"/>
        <rFont val="Arial"/>
        <family val="2"/>
      </rPr>
      <t>E5</t>
    </r>
    <r>
      <rPr>
        <sz val="8"/>
        <rFont val="Arial"/>
        <family val="2"/>
      </rPr>
      <t>, Kuroda, Brantley, Bourgeois</t>
    </r>
  </si>
  <si>
    <r>
      <t xml:space="preserve">Ben Revere, Addison Reed, </t>
    </r>
    <r>
      <rPr>
        <b/>
        <sz val="8"/>
        <rFont val="Arial"/>
        <family val="2"/>
      </rPr>
      <t>Chris Sale</t>
    </r>
  </si>
  <si>
    <r>
      <rPr>
        <b/>
        <sz val="8"/>
        <rFont val="Arial"/>
        <family val="2"/>
      </rPr>
      <t>Edwin Encarnacion</t>
    </r>
    <r>
      <rPr>
        <sz val="8"/>
        <rFont val="Arial"/>
        <family val="2"/>
      </rPr>
      <t>; Colby Rasmus; Brandon Morrow (let's go Blue Jays!); Jesus Montero; Derek Holland; Addison Reed; Luke Hochevar</t>
    </r>
  </si>
  <si>
    <r>
      <t xml:space="preserve">Ike Davis, Logan Morrison, Cory Luebke, </t>
    </r>
    <r>
      <rPr>
        <b/>
        <sz val="8"/>
        <rFont val="Arial"/>
        <family val="2"/>
      </rPr>
      <t>David Freese</t>
    </r>
  </si>
  <si>
    <r>
      <rPr>
        <b/>
        <sz val="8"/>
        <rFont val="Arial"/>
        <family val="2"/>
      </rPr>
      <t>Kenley</t>
    </r>
    <r>
      <rPr>
        <sz val="8"/>
        <rFont val="Arial"/>
        <family val="2"/>
      </rPr>
      <t>, Tabata, Logan Morrison, Cory Luebke</t>
    </r>
  </si>
  <si>
    <r>
      <rPr>
        <b/>
        <sz val="8"/>
        <rFont val="Arial"/>
        <family val="2"/>
      </rPr>
      <t>Paul Goldschmidt</t>
    </r>
    <r>
      <rPr>
        <sz val="8"/>
        <rFont val="Arial"/>
        <family val="2"/>
      </rPr>
      <t xml:space="preserve">; Daniel Hudson; </t>
    </r>
    <r>
      <rPr>
        <b/>
        <sz val="8"/>
        <rFont val="Arial"/>
        <family val="2"/>
      </rPr>
      <t>Jason Motte</t>
    </r>
    <r>
      <rPr>
        <sz val="8"/>
        <rFont val="Arial"/>
        <family val="2"/>
      </rPr>
      <t xml:space="preserve">; Mike Minor; Dee Gordon; </t>
    </r>
    <r>
      <rPr>
        <b/>
        <sz val="8"/>
        <rFont val="Arial"/>
        <family val="2"/>
      </rPr>
      <t>Kenley Jansen</t>
    </r>
  </si>
  <si>
    <r>
      <t xml:space="preserve">Dee Gordon, Brandon Belt, </t>
    </r>
    <r>
      <rPr>
        <b/>
        <sz val="8"/>
        <rFont val="Arial"/>
        <family val="2"/>
      </rPr>
      <t>Kenley Jansen</t>
    </r>
  </si>
  <si>
    <r>
      <t xml:space="preserve">Rizzo, </t>
    </r>
    <r>
      <rPr>
        <b/>
        <sz val="8"/>
        <rFont val="Arial"/>
        <family val="2"/>
      </rPr>
      <t>Chapman</t>
    </r>
    <r>
      <rPr>
        <sz val="8"/>
        <rFont val="Arial"/>
        <family val="2"/>
      </rPr>
      <t>, Beachy, Fowler</t>
    </r>
  </si>
  <si>
    <r>
      <rPr>
        <b/>
        <sz val="8"/>
        <rFont val="Arial"/>
        <family val="2"/>
      </rPr>
      <t xml:space="preserve">Mike Napoli; Alex Avila; Michael Young; </t>
    </r>
    <r>
      <rPr>
        <sz val="8"/>
        <rFont val="Arial"/>
        <family val="2"/>
      </rPr>
      <t xml:space="preserve">Ian Kinsler; Asdrubal Cabrera; </t>
    </r>
    <r>
      <rPr>
        <b/>
        <sz val="8"/>
        <rFont val="Arial"/>
        <family val="2"/>
      </rPr>
      <t>Matt Capps</t>
    </r>
  </si>
  <si>
    <r>
      <rPr>
        <b/>
        <sz val="8"/>
        <rFont val="Arial"/>
        <family val="2"/>
      </rPr>
      <t xml:space="preserve">Crawford, </t>
    </r>
    <r>
      <rPr>
        <sz val="8"/>
        <rFont val="Arial"/>
        <family val="2"/>
      </rPr>
      <t xml:space="preserve">Hamilton, Konerko, Fielder, </t>
    </r>
    <r>
      <rPr>
        <b/>
        <sz val="8"/>
        <rFont val="Arial"/>
        <family val="2"/>
      </rPr>
      <t>Valverde</t>
    </r>
  </si>
  <si>
    <r>
      <rPr>
        <b/>
        <sz val="8"/>
        <rFont val="Arial"/>
        <family val="2"/>
      </rPr>
      <t xml:space="preserve">Soria, </t>
    </r>
    <r>
      <rPr>
        <sz val="8"/>
        <rFont val="Arial"/>
        <family val="2"/>
      </rPr>
      <t xml:space="preserve">Balfour, Jim Johnson, </t>
    </r>
    <r>
      <rPr>
        <b/>
        <sz val="8"/>
        <rFont val="Arial"/>
        <family val="2"/>
      </rPr>
      <t xml:space="preserve">Carl Crawford, </t>
    </r>
    <r>
      <rPr>
        <sz val="8"/>
        <rFont val="Arial"/>
        <family val="2"/>
      </rPr>
      <t>Yu Darvish</t>
    </r>
  </si>
  <si>
    <r>
      <rPr>
        <b/>
        <sz val="8"/>
        <rFont val="Arial"/>
        <family val="2"/>
      </rPr>
      <t xml:space="preserve">Crawford, </t>
    </r>
    <r>
      <rPr>
        <sz val="8"/>
        <rFont val="Arial"/>
        <family val="2"/>
      </rPr>
      <t>Hamilton</t>
    </r>
  </si>
  <si>
    <r>
      <t xml:space="preserve">Fister, </t>
    </r>
    <r>
      <rPr>
        <b/>
        <sz val="8"/>
        <rFont val="Arial"/>
        <family val="2"/>
      </rPr>
      <t>A. Avila</t>
    </r>
  </si>
  <si>
    <r>
      <rPr>
        <b/>
        <sz val="8"/>
        <rFont val="Arial"/>
        <family val="2"/>
      </rPr>
      <t xml:space="preserve">Tim Lincecum, </t>
    </r>
    <r>
      <rPr>
        <sz val="8"/>
        <rFont val="Arial"/>
        <family val="2"/>
      </rPr>
      <t>Yovani Gallardo</t>
    </r>
  </si>
  <si>
    <r>
      <rPr>
        <b/>
        <sz val="8"/>
        <rFont val="Arial"/>
        <family val="2"/>
      </rPr>
      <t xml:space="preserve">Tulo, </t>
    </r>
    <r>
      <rPr>
        <sz val="8"/>
        <rFont val="Arial"/>
        <family val="2"/>
      </rPr>
      <t>Cliff Lee</t>
    </r>
  </si>
  <si>
    <r>
      <rPr>
        <b/>
        <sz val="8"/>
        <rFont val="Arial"/>
        <family val="2"/>
      </rPr>
      <t>Kemp (just not near 40/40 again), Berkman (come on man), Brian Wilson</t>
    </r>
    <r>
      <rPr>
        <sz val="8"/>
        <rFont val="Arial"/>
        <family val="2"/>
      </rPr>
      <t xml:space="preserve"> and Michael Bourn</t>
    </r>
  </si>
  <si>
    <r>
      <t xml:space="preserve">Jason Heyward, </t>
    </r>
    <r>
      <rPr>
        <b/>
        <sz val="8"/>
        <rFont val="Arial"/>
        <family val="2"/>
      </rPr>
      <t xml:space="preserve">Berkman, </t>
    </r>
    <r>
      <rPr>
        <sz val="8"/>
        <rFont val="Arial"/>
        <family val="2"/>
      </rPr>
      <t xml:space="preserve">Holliday, </t>
    </r>
    <r>
      <rPr>
        <b/>
        <sz val="8"/>
        <rFont val="Arial"/>
        <family val="2"/>
      </rPr>
      <t xml:space="preserve">Marmol, </t>
    </r>
    <r>
      <rPr>
        <sz val="8"/>
        <rFont val="Arial"/>
        <family val="2"/>
      </rPr>
      <t xml:space="preserve">Ian Kennedy </t>
    </r>
  </si>
  <si>
    <r>
      <t xml:space="preserve">Pence, Garza, </t>
    </r>
    <r>
      <rPr>
        <b/>
        <sz val="8"/>
        <rFont val="Arial"/>
        <family val="2"/>
      </rPr>
      <t>B. Wilson</t>
    </r>
  </si>
  <si>
    <r>
      <t xml:space="preserve">Kennedy, </t>
    </r>
    <r>
      <rPr>
        <b/>
        <sz val="8"/>
        <rFont val="Arial"/>
        <family val="2"/>
      </rPr>
      <t>Cahill, Kemp</t>
    </r>
  </si>
  <si>
    <r>
      <t xml:space="preserve">Emilio Bonifacio; David Wright; </t>
    </r>
    <r>
      <rPr>
        <b/>
        <sz val="8"/>
        <rFont val="Arial"/>
        <family val="2"/>
      </rPr>
      <t xml:space="preserve">Carlos Marmol; </t>
    </r>
    <r>
      <rPr>
        <sz val="8"/>
        <rFont val="Arial"/>
        <family val="2"/>
      </rPr>
      <t>Craig Kimbrel</t>
    </r>
  </si>
  <si>
    <r>
      <t xml:space="preserve">Jeter (6th round), Bard (9th) </t>
    </r>
    <r>
      <rPr>
        <b/>
        <sz val="8"/>
        <rFont val="Arial"/>
        <family val="2"/>
      </rPr>
      <t xml:space="preserve">Sale (10th) </t>
    </r>
    <r>
      <rPr>
        <sz val="8"/>
        <rFont val="Arial"/>
        <family val="2"/>
      </rPr>
      <t>and J. Guzman (16th) will all earn profits</t>
    </r>
  </si>
  <si>
    <t>2013 Poll</t>
  </si>
  <si>
    <t>Riverdale Sex Panthers</t>
  </si>
  <si>
    <t>Blue Jays; Orioles; Red Sox; Rays; Yankees</t>
  </si>
  <si>
    <t>Tigers; Royals; Indians; White Sox; Twins</t>
  </si>
  <si>
    <t>Angels; Athletics; Rangers; Mariners; Astros</t>
  </si>
  <si>
    <t>Cardinals; Reds; Pirates; Brewers; Cubs</t>
  </si>
  <si>
    <t>Dodgers; Giants; Diamondbacks; Padres; Rockies</t>
  </si>
  <si>
    <t>Athletics; Rangers</t>
  </si>
  <si>
    <t>Jurickson Profar</t>
  </si>
  <si>
    <t>Hyun-Jin Ryu</t>
  </si>
  <si>
    <t>Mariano Rivera</t>
  </si>
  <si>
    <t>Pujols; Price</t>
  </si>
  <si>
    <t>Matt Harvey - 3rd round #30</t>
  </si>
  <si>
    <t>Carlos Marmol - 6th round
Jed Lowrie - 12th round</t>
  </si>
  <si>
    <t>Desmond; Posey; Chapman; Phillies players overall</t>
  </si>
  <si>
    <t>Nationals; Braves; Mets; Phillies; Marlins</t>
  </si>
  <si>
    <t>Smith</t>
  </si>
  <si>
    <t>Etobicoke Crackheads dominate the league the entire season, only losing ground slightly when they decide to upgrade their keepers before the trade deadline</t>
  </si>
  <si>
    <t>Blue Jays, Rays, Orioles, Red Sox, Yankees</t>
  </si>
  <si>
    <t>Tigers, White Sox, Indians, Royals, Twins</t>
  </si>
  <si>
    <t>Angels, Athletics, Mariners, Rangers, Astros</t>
  </si>
  <si>
    <t>Nationals, Phillies, Braves, Mets, Marlins</t>
  </si>
  <si>
    <t>Reds, Cardinals, Pirates, Brewers, Cubs</t>
  </si>
  <si>
    <t>Dodgers, Giants, Diamondbacks, Padres, Rockies</t>
  </si>
  <si>
    <t>Phillies, Giants</t>
  </si>
  <si>
    <t>Mike Trout</t>
  </si>
  <si>
    <t>Victor Martinez</t>
  </si>
  <si>
    <t>Dylan Bundy</t>
  </si>
  <si>
    <t>Machado; Lawrie; L.Cain; Moore</t>
  </si>
  <si>
    <t>D.Wright; A-Gon</t>
  </si>
  <si>
    <t>Morneau - 9th round #100</t>
  </si>
  <si>
    <t>Soria - 13th round #148</t>
  </si>
  <si>
    <t>Tulowitzki; Strasburg</t>
  </si>
  <si>
    <t>Orioles, Rangers</t>
  </si>
  <si>
    <t>Giants, Cardinals</t>
  </si>
  <si>
    <t>Revere</t>
  </si>
  <si>
    <t>Trout, Kershaw</t>
  </si>
  <si>
    <t>Jackie Bradley Jr</t>
  </si>
  <si>
    <t>Yasiel Puig</t>
  </si>
  <si>
    <t>Jim Johnson - 2nd</t>
  </si>
  <si>
    <t>Aaron Hicks - 9th</t>
  </si>
  <si>
    <t>C. Rasmus</t>
  </si>
  <si>
    <t>S. Marte</t>
  </si>
  <si>
    <t>J. Bautista</t>
  </si>
  <si>
    <t>R. Zimmerman</t>
  </si>
  <si>
    <t xml:space="preserve">S. Marte - 6th </t>
  </si>
  <si>
    <t>K. Herrera 12th</t>
  </si>
  <si>
    <t>Hopefully Chard's team shitting the bed</t>
  </si>
  <si>
    <t>Crackheads lead from beginning to end</t>
  </si>
  <si>
    <t>A. Gordon, Niese</t>
  </si>
  <si>
    <t>Rays; Blue Jays, Red Sox, Yankees, Orioles</t>
  </si>
  <si>
    <t>Angels, Rangers, Athletics, Mariners, Astros</t>
  </si>
  <si>
    <t>Reds, Cardinals, Brewers, Cubs, Pirates</t>
  </si>
  <si>
    <t>Blue Jays over Rangers</t>
  </si>
  <si>
    <t>Rays over Tigers</t>
  </si>
  <si>
    <t>Braves over Cardinals</t>
  </si>
  <si>
    <t>Nationals over Reds</t>
  </si>
  <si>
    <t>Rays over Nationals</t>
  </si>
  <si>
    <t>Brandon Maurer</t>
  </si>
  <si>
    <t>Jedd Gyorko</t>
  </si>
  <si>
    <t>Orioles; Blue Jays; Red Sox; Rays; Yankees</t>
  </si>
  <si>
    <t>Blue Jays; Red Sox; Rays; Yankees; Orioles</t>
  </si>
  <si>
    <t>Blue Jays; Orioles; Rays; Red Sox; Yankees</t>
  </si>
  <si>
    <t>Rays; Blue Jays; Red Sox; Yankees; Orioles</t>
  </si>
  <si>
    <t>Blue Jays; Rays; Yankees; Orioles; Red Sox</t>
  </si>
  <si>
    <t>Tigers; Royals; White Sox; Indians; Twins</t>
  </si>
  <si>
    <t>Tigers; Indians; Royals; White Sox; Twins</t>
  </si>
  <si>
    <t>Athletics; Rangers; Angels; Mariners; Astros</t>
  </si>
  <si>
    <t>Rangers; Angels; Mariners; Athletics; Astros</t>
  </si>
  <si>
    <t>Rangers; Angels; Athletics; Mariners; Astros</t>
  </si>
  <si>
    <t>Angels; Rangers; Athletics; Mariners; Astros</t>
  </si>
  <si>
    <t>Royals; Blue Jays</t>
  </si>
  <si>
    <t>Royals; Angels</t>
  </si>
  <si>
    <t>Orioles; Royals</t>
  </si>
  <si>
    <t>Angels; Blue Jays</t>
  </si>
  <si>
    <t>Rangers; Athletics</t>
  </si>
  <si>
    <t>Aaron Hicks</t>
  </si>
  <si>
    <t>Leonys Martin</t>
  </si>
  <si>
    <t>Wil Myers</t>
  </si>
  <si>
    <t>Nationals; Braves; Phillies; Mets; Marlins</t>
  </si>
  <si>
    <t>Cardinals; Reds; Brewers; Cubs; Pirates</t>
  </si>
  <si>
    <t>Reds; Cardinals; Brewers; Pirates; Cubs</t>
  </si>
  <si>
    <t>Reds; Brewers; Cardinals; Pirates; Cubs</t>
  </si>
  <si>
    <t>Reds; Cardinals; Pirates; Brewers; Cubs</t>
  </si>
  <si>
    <t>Giants; Dodgers; Diamondbacks; Rockies; Padres</t>
  </si>
  <si>
    <t>Giants; Dodgers; Diamondbacks; Padres; Rockies</t>
  </si>
  <si>
    <t>Dodgers; Giants; Padres; Diamondbacks; Rockies</t>
  </si>
  <si>
    <t>Braves; Dodgers</t>
  </si>
  <si>
    <t>Braves; Giants</t>
  </si>
  <si>
    <t>Cardinals; Braves</t>
  </si>
  <si>
    <t>Julio Teheran</t>
  </si>
  <si>
    <t>Zach Wheeler</t>
  </si>
  <si>
    <t>Wilson Ramos</t>
  </si>
  <si>
    <t>Oscar Taveras</t>
  </si>
  <si>
    <t>Michael Young</t>
  </si>
  <si>
    <t>Crackheads 2nd half collapse, but hang on for the win</t>
  </si>
  <si>
    <t>Riverdale Sex Pathers</t>
  </si>
  <si>
    <t>Giants, Brewers</t>
  </si>
  <si>
    <t>Max Scherzer</t>
  </si>
  <si>
    <t>Travis d'Arnaud</t>
  </si>
  <si>
    <t>Chase Utley</t>
  </si>
  <si>
    <t>Crackheads lead wire to wire.  Completely boring year.  Pepsi wins 45 dollars playing FanDuel.</t>
  </si>
  <si>
    <t>Rangers, Orioles</t>
  </si>
  <si>
    <t>Braves, Cardinals</t>
  </si>
  <si>
    <t>Dan Uggla</t>
  </si>
  <si>
    <t>Ortiz, Victorino</t>
  </si>
  <si>
    <t>Pence, LaRoche</t>
  </si>
  <si>
    <t>Gyorko - 12th round #137</t>
  </si>
  <si>
    <t>Sanchez - 6th round, #65</t>
  </si>
  <si>
    <t>Braun, Cain</t>
  </si>
  <si>
    <t>FoxSports.com Writers</t>
  </si>
  <si>
    <t>Ken Rosenthal</t>
  </si>
  <si>
    <t>John-Paul Morosi</t>
  </si>
  <si>
    <t>Rays; Blue Jays; Orioles; Red Sox; Yankees</t>
  </si>
  <si>
    <t>finalists: Trout; MCab; Reyes</t>
  </si>
  <si>
    <t>finalists: Votto; Heyward; Harper</t>
  </si>
  <si>
    <t>finalists: Verlanders, Price, Weaver</t>
  </si>
  <si>
    <t>finalists: Strasburg, Cain, Kershaw</t>
  </si>
  <si>
    <t>finalists: Hicks, Bradley Jr., Myers</t>
  </si>
  <si>
    <t>finalists: Gyorko, Brantly, Cole</t>
  </si>
  <si>
    <t>Dodgers over Braves</t>
  </si>
  <si>
    <t>Tigers over Rays</t>
  </si>
  <si>
    <t>Reds over Nationals</t>
  </si>
  <si>
    <t>Tigers over Reds</t>
  </si>
  <si>
    <t>Royals; Tigers; Indians; White Sox; Twins</t>
  </si>
  <si>
    <t>Nationals; Phillies; Braves; Mets; Marlins</t>
  </si>
  <si>
    <t>Cardinals; Reds; Brewers; Pirates; Cubs</t>
  </si>
  <si>
    <t>Diamondbacks; Giants; Dodgers; Padres; Rockies</t>
  </si>
  <si>
    <t>finalists: Bautista, Cano, Jones</t>
  </si>
  <si>
    <t>finalists: Harper, Heyward, Hill</t>
  </si>
  <si>
    <t>finalists: Felix, Verlander, Darvish</t>
  </si>
  <si>
    <t>finalists: Wainwright, Lee, Strasburg</t>
  </si>
  <si>
    <t>finalists: Maurer, Myers, Hicks</t>
  </si>
  <si>
    <t>finalists: Miller, Puig, Brantly</t>
  </si>
  <si>
    <t>Tigers over Rangers</t>
  </si>
  <si>
    <t>Giants over Reds</t>
  </si>
  <si>
    <t>Blue Jays over Angels</t>
  </si>
  <si>
    <t>Nationals over Cardinals</t>
  </si>
  <si>
    <t>Nationals over Blue Jays</t>
  </si>
  <si>
    <t>Toronto</t>
  </si>
  <si>
    <t>Braves/Dodgers</t>
  </si>
  <si>
    <t>Washington</t>
  </si>
  <si>
    <t>Jesus Montero</t>
  </si>
  <si>
    <t>Chard goes wire to wire with only his pitching staff causing issues. Larry and Baller make a trade that Carey has issues with. Paul could have won, but wouldn't trade a stud.</t>
  </si>
  <si>
    <t>Jackie Bradley - 16th</t>
  </si>
  <si>
    <t>Johan Santana - 14th</t>
  </si>
  <si>
    <t>V-Mart, Wainwright</t>
  </si>
  <si>
    <t>Rays, Jays, Orioles, Red Sox, Yankees</t>
  </si>
  <si>
    <t>Tigers, White Soxs, Royals, Indians, Twins</t>
  </si>
  <si>
    <t>Angels, Rangers, Athletics,Mariners, Astros</t>
  </si>
  <si>
    <t>Reds, Cardnials, Brewers, Pirates, Cubs</t>
  </si>
  <si>
    <t>Dodgers, Giants, Daiamondbacks, Padres, Rockies</t>
  </si>
  <si>
    <t>Jays, Rangers</t>
  </si>
  <si>
    <t xml:space="preserve">Angels </t>
  </si>
  <si>
    <t xml:space="preserve">Dodgers </t>
  </si>
  <si>
    <t>Andrelton Simmons,Bryce Harper,Marco Estrada</t>
  </si>
  <si>
    <t>Darvish, Harper</t>
  </si>
  <si>
    <t>The OBFBL gets sick and tired of 1/3 of the teams giving up before the season starts and implements a rule that devalues closers.  Then Fisher wakes up and realizes it was all a dream</t>
  </si>
  <si>
    <t>Kevin Youklis (7th Round)</t>
  </si>
  <si>
    <t>Jason Motte (1st Round)</t>
  </si>
  <si>
    <t>Jays, Yanks, Rays, Sox, Orioles</t>
  </si>
  <si>
    <t>Tigers, Sox, Royals, Indians, Twins</t>
  </si>
  <si>
    <t>Angels, Rangers, Mariners, Athletics, Astros</t>
  </si>
  <si>
    <t>Reds, Cardinals, Brewers, Pirates, Cubs</t>
  </si>
  <si>
    <t>Yankees, Rangers</t>
  </si>
  <si>
    <t>Braves, Giants</t>
  </si>
  <si>
    <t>Ryu from Street Fighter</t>
  </si>
  <si>
    <t>Kemp &amp; Hamels</t>
  </si>
  <si>
    <t>Main follows the Chard model to a tee, acquiring 6 rk picks, flipping them in the off season &amp; entering 2014 as the hands down favorite to win</t>
  </si>
  <si>
    <t>Auora Asshats</t>
  </si>
  <si>
    <t>Phil Hughes - 14th round</t>
  </si>
  <si>
    <t>Rafael Soriano - 1st round</t>
  </si>
  <si>
    <t>The Tribe lead the O for the first 5 months of the season, only to completely collapse, and end up in the bottom of the league, again</t>
  </si>
  <si>
    <t>Jays, Yanks, Rays, O's, Red Sox</t>
  </si>
  <si>
    <t>Tigers, Royals, Indians,  White Sox, Twins</t>
  </si>
  <si>
    <t xml:space="preserve">Angels, A's, Rangers, Mariners, Astros
</t>
  </si>
  <si>
    <t xml:space="preserve">Nationals, Braves, Phillies, Mets, Marlins
</t>
  </si>
  <si>
    <t xml:space="preserve">Cincy, Cards, Pirates, Brewers, Cubs
</t>
  </si>
  <si>
    <t xml:space="preserve">Giants, Dodgers, DBacks, Padres, Rockies
</t>
  </si>
  <si>
    <t>Yankees, Royals</t>
  </si>
  <si>
    <t>Braves, Cards</t>
  </si>
  <si>
    <t>Cincy</t>
  </si>
  <si>
    <t>Andrew McCutcheon</t>
  </si>
  <si>
    <t>Christian Yelich</t>
  </si>
  <si>
    <t>Chris Carter, Sano, Jackie Bradley</t>
  </si>
  <si>
    <t>Butler / Shields</t>
  </si>
  <si>
    <t>Mike Fiers - 15th round</t>
  </si>
  <si>
    <t>Rickie Weeks - 7th round</t>
  </si>
  <si>
    <t>Brian Roberts</t>
  </si>
  <si>
    <t>Cuddyer - Rd 9, Howard Rd 1</t>
  </si>
  <si>
    <t>Fielder / Lee</t>
  </si>
  <si>
    <t>Blue Balls become the Crackheads of 2012 and enter the 2013 season as the favourite</t>
  </si>
  <si>
    <t>Samardzija- Rd 4, Ogando - Rd 10</t>
  </si>
  <si>
    <t>Sex Panthers</t>
  </si>
  <si>
    <t>Crackheads (7), Asshats (2), Sods (2)</t>
  </si>
  <si>
    <t>Crackheads (6), Dynasty (5)</t>
  </si>
  <si>
    <t>Asshats (5), Dick Dogs (2)</t>
  </si>
  <si>
    <t>Sex Panthers (7), Poo Dogs (2)</t>
  </si>
  <si>
    <t>Atlanta, San Francisco</t>
  </si>
  <si>
    <t>Rangers (6), Rays (5)</t>
  </si>
  <si>
    <t>Braves (8), Giants (5)</t>
  </si>
  <si>
    <t>Verlander (4), Darvish (3), Felix (2)</t>
  </si>
  <si>
    <t>Rivera (4), VMart (4)</t>
  </si>
  <si>
    <t>Utley (2), Lincecum (2), Halladay (2)</t>
  </si>
  <si>
    <t>Ryu, Estrada, Simmons, Belt, Harvey, IDavis</t>
  </si>
  <si>
    <t>Greinke, Posey, Zimmerman</t>
  </si>
  <si>
    <t xml:space="preserve">Fury win! </t>
  </si>
  <si>
    <t>A's, Red Sox</t>
  </si>
  <si>
    <t>Nationals, Dodgers</t>
  </si>
  <si>
    <t>Fowler</t>
  </si>
  <si>
    <t>Hosmer, Ackley, Saunders</t>
  </si>
  <si>
    <t>Zimmerman</t>
  </si>
  <si>
    <t>The rest</t>
  </si>
  <si>
    <t>A Gon, Sale</t>
  </si>
  <si>
    <t>Jackie Bradley Jr.</t>
  </si>
  <si>
    <t>Belt - 6th round</t>
  </si>
  <si>
    <t>Blue Jays (11), Rays (1)</t>
  </si>
  <si>
    <t>Tigers (11), Twins (1)</t>
  </si>
  <si>
    <t>Angels (11), Mariners (1)</t>
  </si>
  <si>
    <t>Nationals (11), Braves (1)</t>
  </si>
  <si>
    <t>Reds (9), Cardinals (3)</t>
  </si>
  <si>
    <t>Dodgers (7), Giants (4), Diamondbacks (1)</t>
  </si>
  <si>
    <t>Tigers (6), Blue Jays (4), Angels (2)</t>
  </si>
  <si>
    <t>Nationals (8), Dodgers (2), Reds (1), Braves (1)</t>
  </si>
  <si>
    <t>Blue Jays (4), Tigers (3), Nationals (2), Dodgers (2)</t>
  </si>
  <si>
    <t>Trout (3), Reyes (2), MCab (2), Bautista (2)</t>
  </si>
  <si>
    <t>Harper (5), Kemp (2), Braun (2), JUpton (2)</t>
  </si>
  <si>
    <t>Ryu (2), Gyorko (2), Taveras (2), Miller (2)</t>
  </si>
  <si>
    <t>Myers (4), Profar (4), Bradley Jr. (2)</t>
  </si>
  <si>
    <t>MMoore, JMontero, CCarter, Cobb, LCain, Seager, Rasmus, Hosmer</t>
  </si>
  <si>
    <t>Hamilton, Victorino, JimJohnson, Kinsler, Trumbo, Pujols</t>
  </si>
  <si>
    <t xml:space="preserve">Estrada, Samardzija, Ike Davis, </t>
  </si>
  <si>
    <t>Crackheads win (or fail miserably). Fury have a great chance also to capture their 2nd Shooter Cup. Blue Balls set themselves to dominate in 2013</t>
  </si>
  <si>
    <t>Strasburg (7), Kershaw (4), Hamels (1)</t>
  </si>
  <si>
    <t>Trout; Encarnacion; Reddick; Cespedes, Sale, Frieri, Cook, Wilhelmsen, Harrison</t>
  </si>
  <si>
    <t>Dynasty then Sods, Fury</t>
  </si>
  <si>
    <t>Fury then Dynasty, Sods</t>
  </si>
  <si>
    <t>Red Sox; Rays; Orioles; Yankees; Blue Jays</t>
  </si>
  <si>
    <t>Tigers; Indians; Royals; Twins; White Sox</t>
  </si>
  <si>
    <t>Braves; Nationals; Mets; Phillies; Marlins</t>
  </si>
  <si>
    <t>Cardinals; Pirates; Reds; Brewers; Cubs</t>
  </si>
  <si>
    <t>Dodgers; Diamondbacks; Giants; Padres; Rockies</t>
  </si>
  <si>
    <t>Rays &amp; Indians</t>
  </si>
  <si>
    <t>Pirates &amp; Reds</t>
  </si>
  <si>
    <t>Braun; Kemp; Stanton; Harper; Heyward; Castro; BJUpton; Sandoval; Howard; IDavis; Cain; Gallardo; Kennedy; Haren; Axford; Motte; Putz; Headley</t>
  </si>
  <si>
    <t>Colossal failure for one team and a magical season for another. The pre-season favourite Crackheads fail in their attempt to capture their 2nd Shooter Cup, and are beaten out by the Fury who win their 2nd instead</t>
  </si>
  <si>
    <r>
      <rPr>
        <b/>
        <sz val="8"/>
        <rFont val="Arial"/>
        <family val="2"/>
      </rPr>
      <t>Rays</t>
    </r>
    <r>
      <rPr>
        <sz val="8"/>
        <rFont val="Arial"/>
        <family val="2"/>
      </rPr>
      <t>/Angels</t>
    </r>
  </si>
  <si>
    <r>
      <t xml:space="preserve">Athletics, </t>
    </r>
    <r>
      <rPr>
        <b/>
        <sz val="8"/>
        <rFont val="Arial"/>
        <family val="2"/>
      </rPr>
      <t>Rays</t>
    </r>
  </si>
  <si>
    <r>
      <rPr>
        <b/>
        <sz val="8"/>
        <rFont val="Arial"/>
        <family val="2"/>
      </rPr>
      <t>Rays</t>
    </r>
    <r>
      <rPr>
        <sz val="8"/>
        <rFont val="Arial"/>
        <family val="2"/>
      </rPr>
      <t>, Rangers</t>
    </r>
  </si>
  <si>
    <r>
      <rPr>
        <b/>
        <sz val="8"/>
        <rFont val="Arial"/>
        <family val="2"/>
      </rPr>
      <t>Tampa Bay</t>
    </r>
    <r>
      <rPr>
        <sz val="8"/>
        <rFont val="Arial"/>
        <family val="2"/>
      </rPr>
      <t>, Kansas City</t>
    </r>
  </si>
  <si>
    <r>
      <rPr>
        <b/>
        <sz val="8"/>
        <rFont val="Arial"/>
        <family val="2"/>
      </rPr>
      <t>Tampa Bay</t>
    </r>
    <r>
      <rPr>
        <sz val="8"/>
        <rFont val="Arial"/>
        <family val="2"/>
      </rPr>
      <t>, Seattle</t>
    </r>
  </si>
  <si>
    <r>
      <t xml:space="preserve">Braves; </t>
    </r>
    <r>
      <rPr>
        <b/>
        <sz val="8"/>
        <rFont val="Arial"/>
        <family val="2"/>
      </rPr>
      <t>Reds</t>
    </r>
  </si>
  <si>
    <r>
      <t xml:space="preserve">Atlanta, </t>
    </r>
    <r>
      <rPr>
        <b/>
        <sz val="8"/>
        <rFont val="Arial"/>
        <family val="2"/>
      </rPr>
      <t>Pittsburgh</t>
    </r>
  </si>
  <si>
    <r>
      <t xml:space="preserve">Morse, Moore, Ogando, </t>
    </r>
    <r>
      <rPr>
        <b/>
        <sz val="8"/>
        <rFont val="Arial"/>
        <family val="2"/>
      </rPr>
      <t>Darvish</t>
    </r>
  </si>
  <si>
    <r>
      <rPr>
        <b/>
        <sz val="8"/>
        <rFont val="Arial"/>
        <family val="2"/>
      </rPr>
      <t>Moss</t>
    </r>
    <r>
      <rPr>
        <sz val="8"/>
        <rFont val="Arial"/>
        <family val="2"/>
      </rPr>
      <t>, Hicks</t>
    </r>
  </si>
  <si>
    <r>
      <t xml:space="preserve">Seager, </t>
    </r>
    <r>
      <rPr>
        <b/>
        <sz val="8"/>
        <rFont val="Arial"/>
        <family val="2"/>
      </rPr>
      <t>Cobb</t>
    </r>
  </si>
  <si>
    <r>
      <t xml:space="preserve">Santana, </t>
    </r>
    <r>
      <rPr>
        <b/>
        <sz val="8"/>
        <rFont val="Arial"/>
        <family val="2"/>
      </rPr>
      <t>Rasmus,</t>
    </r>
    <r>
      <rPr>
        <sz val="8"/>
        <rFont val="Arial"/>
        <family val="2"/>
      </rPr>
      <t xml:space="preserve"> Markakis</t>
    </r>
  </si>
  <si>
    <r>
      <t xml:space="preserve">Eric Hosmer, </t>
    </r>
    <r>
      <rPr>
        <b/>
        <sz val="8"/>
        <rFont val="Arial"/>
        <family val="2"/>
      </rPr>
      <t>Yu Darvish,</t>
    </r>
    <r>
      <rPr>
        <sz val="8"/>
        <rFont val="Arial"/>
        <family val="2"/>
      </rPr>
      <t xml:space="preserve"> Matt Moore</t>
    </r>
  </si>
  <si>
    <r>
      <t xml:space="preserve">JMontero; </t>
    </r>
    <r>
      <rPr>
        <b/>
        <sz val="8"/>
        <rFont val="Arial"/>
        <family val="2"/>
      </rPr>
      <t>Perkins;</t>
    </r>
    <r>
      <rPr>
        <sz val="8"/>
        <rFont val="Arial"/>
        <family val="2"/>
      </rPr>
      <t xml:space="preserve"> LCain; CCarter; MMoore; </t>
    </r>
    <r>
      <rPr>
        <b/>
        <sz val="8"/>
        <rFont val="Arial"/>
        <family val="2"/>
      </rPr>
      <t>Cobb;</t>
    </r>
    <r>
      <rPr>
        <sz val="8"/>
        <rFont val="Arial"/>
        <family val="2"/>
      </rPr>
      <t xml:space="preserve"> Profar; Seager; SPerez; Jennings</t>
    </r>
  </si>
  <si>
    <t>Donaldson; Moss; GHolland; Perkins; Cobb; Reed; Griffin; Darvish</t>
  </si>
  <si>
    <t>Carpenter; Murphy; Segura; Marte; Puig; Brown; Harvey; Fernandez; Minor; Miller; Corbin; Teheran; Cingrani; Grilli; Wacha; Ryu</t>
  </si>
  <si>
    <r>
      <rPr>
        <b/>
        <sz val="8"/>
        <rFont val="Arial"/>
        <family val="2"/>
      </rPr>
      <t>DBrown;</t>
    </r>
    <r>
      <rPr>
        <sz val="8"/>
        <rFont val="Arial"/>
        <family val="2"/>
      </rPr>
      <t xml:space="preserve"> Simmons; </t>
    </r>
    <r>
      <rPr>
        <b/>
        <sz val="8"/>
        <rFont val="Arial"/>
        <family val="2"/>
      </rPr>
      <t>Segura;</t>
    </r>
    <r>
      <rPr>
        <sz val="8"/>
        <rFont val="Arial"/>
        <family val="2"/>
      </rPr>
      <t xml:space="preserve"> </t>
    </r>
    <r>
      <rPr>
        <b/>
        <sz val="8"/>
        <rFont val="Arial"/>
        <family val="2"/>
      </rPr>
      <t>Minor;</t>
    </r>
    <r>
      <rPr>
        <sz val="8"/>
        <rFont val="Arial"/>
        <family val="2"/>
      </rPr>
      <t xml:space="preserve"> Belt; </t>
    </r>
    <r>
      <rPr>
        <b/>
        <sz val="8"/>
        <rFont val="Arial"/>
        <family val="2"/>
      </rPr>
      <t>Harvey;</t>
    </r>
    <r>
      <rPr>
        <sz val="8"/>
        <rFont val="Arial"/>
        <family val="2"/>
      </rPr>
      <t xml:space="preserve"> Estrada; </t>
    </r>
    <r>
      <rPr>
        <b/>
        <sz val="8"/>
        <rFont val="Arial"/>
        <family val="2"/>
      </rPr>
      <t>Marte; Ryu</t>
    </r>
  </si>
  <si>
    <r>
      <t xml:space="preserve">Belt, </t>
    </r>
    <r>
      <rPr>
        <b/>
        <sz val="8"/>
        <rFont val="Arial"/>
        <family val="2"/>
      </rPr>
      <t>Ryu from StreetFighter</t>
    </r>
  </si>
  <si>
    <r>
      <rPr>
        <b/>
        <sz val="8"/>
        <rFont val="Arial"/>
        <family val="2"/>
      </rPr>
      <t xml:space="preserve">Ryu, </t>
    </r>
    <r>
      <rPr>
        <sz val="8"/>
        <rFont val="Arial"/>
        <family val="2"/>
      </rPr>
      <t xml:space="preserve">Pete Kozma, Nolan Arenado, </t>
    </r>
    <r>
      <rPr>
        <b/>
        <sz val="8"/>
        <rFont val="Arial"/>
        <family val="2"/>
      </rPr>
      <t>Matt Harvey</t>
    </r>
  </si>
  <si>
    <r>
      <rPr>
        <b/>
        <sz val="8"/>
        <rFont val="Arial"/>
        <family val="2"/>
      </rPr>
      <t>Freeman;</t>
    </r>
    <r>
      <rPr>
        <sz val="8"/>
        <rFont val="Arial"/>
        <family val="2"/>
      </rPr>
      <t xml:space="preserve"> I.Davis; Strasburg</t>
    </r>
  </si>
  <si>
    <r>
      <t xml:space="preserve">Belt, </t>
    </r>
    <r>
      <rPr>
        <b/>
        <sz val="8"/>
        <rFont val="Arial"/>
        <family val="2"/>
      </rPr>
      <t>Harvey</t>
    </r>
  </si>
  <si>
    <r>
      <t xml:space="preserve">Trout; Kinsler; </t>
    </r>
    <r>
      <rPr>
        <b/>
        <sz val="8"/>
        <rFont val="Arial"/>
        <family val="2"/>
      </rPr>
      <t>Hanrahan; Middlebrooks;</t>
    </r>
    <r>
      <rPr>
        <sz val="8"/>
        <rFont val="Arial"/>
        <family val="2"/>
      </rPr>
      <t xml:space="preserve"> JimJohnson</t>
    </r>
  </si>
  <si>
    <t>Pujols; Bautista; Reyes; Hamilton; Lawrie; ACabrera; Konerko; Verlander; Sabathia; Dickey; JJohnson; Morrow; Parker; Moustakas; MeCabrera; Hanrahan</t>
  </si>
  <si>
    <r>
      <rPr>
        <b/>
        <sz val="8"/>
        <rFont val="Arial"/>
        <family val="2"/>
      </rPr>
      <t xml:space="preserve">Josh Hamilton, </t>
    </r>
    <r>
      <rPr>
        <sz val="8"/>
        <rFont val="Arial"/>
        <family val="2"/>
      </rPr>
      <t>Jim Johnson, Fernando Rodney</t>
    </r>
  </si>
  <si>
    <r>
      <rPr>
        <b/>
        <sz val="8"/>
        <rFont val="Arial"/>
        <family val="2"/>
      </rPr>
      <t xml:space="preserve">Hamilton, </t>
    </r>
    <r>
      <rPr>
        <sz val="8"/>
        <rFont val="Arial"/>
        <family val="2"/>
      </rPr>
      <t>Kinsler, Longoria</t>
    </r>
  </si>
  <si>
    <r>
      <t xml:space="preserve">Nelson Cruz, Mauer, </t>
    </r>
    <r>
      <rPr>
        <b/>
        <sz val="8"/>
        <rFont val="Arial"/>
        <family val="2"/>
      </rPr>
      <t>CC Sabathia</t>
    </r>
    <r>
      <rPr>
        <sz val="8"/>
        <rFont val="Arial"/>
        <charset val="129"/>
      </rPr>
      <t>, Mark Trumbo, Victorino</t>
    </r>
  </si>
  <si>
    <r>
      <t xml:space="preserve">Victorino; </t>
    </r>
    <r>
      <rPr>
        <b/>
        <sz val="8"/>
        <rFont val="Arial"/>
        <family val="2"/>
      </rPr>
      <t>Jeter; Hamilton</t>
    </r>
  </si>
  <si>
    <r>
      <rPr>
        <b/>
        <sz val="8"/>
        <rFont val="Arial"/>
        <family val="2"/>
      </rPr>
      <t xml:space="preserve">Hamilton, </t>
    </r>
    <r>
      <rPr>
        <sz val="8"/>
        <rFont val="Arial"/>
        <family val="2"/>
      </rPr>
      <t xml:space="preserve">Jim Johnson, </t>
    </r>
    <r>
      <rPr>
        <b/>
        <sz val="8"/>
        <rFont val="Arial"/>
        <family val="2"/>
      </rPr>
      <t xml:space="preserve">Hellickson, </t>
    </r>
    <r>
      <rPr>
        <sz val="8"/>
        <rFont val="Arial"/>
        <family val="2"/>
      </rPr>
      <t>Trumbo</t>
    </r>
  </si>
  <si>
    <r>
      <t xml:space="preserve">Posey, </t>
    </r>
    <r>
      <rPr>
        <b/>
        <sz val="8"/>
        <rFont val="Arial"/>
        <family val="2"/>
      </rPr>
      <t xml:space="preserve">Stanton, </t>
    </r>
    <r>
      <rPr>
        <sz val="8"/>
        <rFont val="Arial"/>
        <family val="2"/>
      </rPr>
      <t>Fowler</t>
    </r>
  </si>
  <si>
    <t>The Frankford Fury take down their 2nd Shooter Cup Championship, following a 3-way battle that developed in the final month. The Consensus favourite Crackheads opted to pull themselves out of the race in August and re-tool for 2014</t>
  </si>
  <si>
    <r>
      <t xml:space="preserve">
Utley, Ryan Zimmerman, Brian McCann, Carl Crawford, </t>
    </r>
    <r>
      <rPr>
        <b/>
        <sz val="8"/>
        <rFont val="Arial"/>
        <family val="2"/>
      </rPr>
      <t>Roy Halladay</t>
    </r>
  </si>
  <si>
    <t>Cueto, Posey, Molina</t>
  </si>
  <si>
    <r>
      <rPr>
        <b/>
        <sz val="8"/>
        <rFont val="Arial"/>
        <family val="2"/>
      </rPr>
      <t xml:space="preserve">Todd Frazier, </t>
    </r>
    <r>
      <rPr>
        <sz val="8"/>
        <rFont val="Arial"/>
        <family val="2"/>
      </rPr>
      <t>Zack Greinke, Marco Scutaro</t>
    </r>
  </si>
  <si>
    <t>Andrew McCutchen</t>
  </si>
  <si>
    <t>Jose Fernandez</t>
  </si>
  <si>
    <t>2014 Poll</t>
  </si>
  <si>
    <t>Prediction for Blue Jays</t>
  </si>
  <si>
    <t>Billy Hamilton SB total</t>
  </si>
  <si>
    <t>Asshats, Dick Dogs - 5 keepers the same</t>
  </si>
  <si>
    <t>Tribe - 0 keepers the same</t>
  </si>
  <si>
    <t>Blue Balls win their 1st Shooter Cup championship, in a tight 4-way race</t>
  </si>
  <si>
    <t>Angels; Athletics; Mariners; Rangers; Astros</t>
  </si>
  <si>
    <t>Nationals; Braves; Mets; Marlins; Phillies</t>
  </si>
  <si>
    <t>Pirates; Cardinals; Reds; Cubs; Brewers</t>
  </si>
  <si>
    <t>Diamondbacks; Dodgers; Padres; Giants; Rockies</t>
  </si>
  <si>
    <t>Dodgers; Cardinals</t>
  </si>
  <si>
    <t>Surprise team. Win WC, lose in ALDS</t>
  </si>
  <si>
    <t>Yadier Molina</t>
  </si>
  <si>
    <t>Alex Cobb</t>
  </si>
  <si>
    <t>Royals</t>
  </si>
  <si>
    <t>Athletics</t>
  </si>
  <si>
    <t>Rays &amp; Angels</t>
  </si>
  <si>
    <t>Tigers &amp; Orioles</t>
  </si>
  <si>
    <t>Reds &amp; Braves</t>
  </si>
  <si>
    <t>Giants &amp; Marlins</t>
  </si>
  <si>
    <t>Orioles; Red Sox; Rays; Yankees; Blue Jays</t>
  </si>
  <si>
    <t>Rays; Yankees; Red Sox; Orioles; Blue Jays</t>
  </si>
  <si>
    <t>Rays; Red Sox; Yankees; Orioles; Blue Jays</t>
  </si>
  <si>
    <t>Royals; Indians; Tigers; White Sox; Twins</t>
  </si>
  <si>
    <t>Athletics; Angels; Rangers; Mariners; Astros</t>
  </si>
  <si>
    <t>Red Sox &amp; Indians</t>
  </si>
  <si>
    <t>Yankees &amp; Indians</t>
  </si>
  <si>
    <t>Red Sox &amp; Royals</t>
  </si>
  <si>
    <t>Nationals; Braves; Marlins; Phillies; Mets</t>
  </si>
  <si>
    <t>Dodgers; Giants; Rockies; Diamondbacks; Padres</t>
  </si>
  <si>
    <t>Dodgers; Giants; Padres; Rockies; Diamondbacks</t>
  </si>
  <si>
    <t>Pirates &amp; Giants</t>
  </si>
  <si>
    <t>Braves &amp; Pirates</t>
  </si>
  <si>
    <t>Reds &amp; Giants</t>
  </si>
  <si>
    <t>Jeff Blair</t>
  </si>
  <si>
    <t>Joe Siddal</t>
  </si>
  <si>
    <t>Mike Wilner</t>
  </si>
  <si>
    <t>"No idea"</t>
  </si>
  <si>
    <t>Fan 590 Baseball Analysts</t>
  </si>
  <si>
    <t>Paul  Goldschmidt</t>
  </si>
  <si>
    <t>Masahiro Tanaka</t>
  </si>
  <si>
    <t>Jose Abreu</t>
  </si>
  <si>
    <t>Gregory Polanco</t>
  </si>
  <si>
    <t>Billy Hamilton</t>
  </si>
  <si>
    <t>Johnny Cueto</t>
  </si>
  <si>
    <t>Yordano Ventura</t>
  </si>
  <si>
    <t>Mike Minor - round 3</t>
  </si>
  <si>
    <t>Brandon Moss - round 3</t>
  </si>
  <si>
    <t>Paul Goldschmidt / Clayton Kershaw</t>
  </si>
  <si>
    <t>2 Owners will decide not to return in 2015.</t>
  </si>
  <si>
    <t>Rays, Red Sox, Orioles, Blue Jays, Yankees</t>
  </si>
  <si>
    <t>Tigers, Indians, Royals, White Sox, Twins</t>
  </si>
  <si>
    <t>Angels, Mariners, Athletics&lt; Rangers, Astros</t>
  </si>
  <si>
    <t>Nationals, Braves, Marlins, Phillies, Mets</t>
  </si>
  <si>
    <t>Cardinals, Pirates, Reds, Cubs, Brewers.</t>
  </si>
  <si>
    <t>Dodgers, Diamondbacks, Giants, Padres, Rockies</t>
  </si>
  <si>
    <t>Red Sox, Mariners</t>
  </si>
  <si>
    <t>Pirates, Braves</t>
  </si>
  <si>
    <t xml:space="preserve">Tigers </t>
  </si>
  <si>
    <t>A 500 club</t>
  </si>
  <si>
    <t>Archie Bradley</t>
  </si>
  <si>
    <t>Troy Tulowitski</t>
  </si>
  <si>
    <t>Ryu, Round 4</t>
  </si>
  <si>
    <t>Any Closer pick</t>
  </si>
  <si>
    <t>Harper/Gonzalez</t>
  </si>
  <si>
    <t>Main's first win</t>
  </si>
  <si>
    <t>Rays, Red Sox, Orioles, Yankees, Jays</t>
  </si>
  <si>
    <t>Tigers, Royals, White Sox, Indians, Twins</t>
  </si>
  <si>
    <t>Athletics, Angels, Mariners, Rangers, Astros</t>
  </si>
  <si>
    <t>Nationals, Braves, Marlins, Mets, Phillies</t>
  </si>
  <si>
    <t>Pirates, Cardinals, Reds, Brewers, Cubs</t>
  </si>
  <si>
    <t>Giants, Dodgers, Rockies, Diamondbacks, Padres</t>
  </si>
  <si>
    <t>Red Sox, Royals</t>
  </si>
  <si>
    <t>Dodgers, Cardinals</t>
  </si>
  <si>
    <t>Dead last, fired GM, fired manager, avg 12K fans/game by July</t>
  </si>
  <si>
    <t>Straily 13th round</t>
  </si>
  <si>
    <t>Dillon Gee 18th round</t>
  </si>
  <si>
    <t>Stanton/Straily</t>
  </si>
  <si>
    <t>Hamilton/Fister chatter drives Baller over the edge and piles his bike into Larry.</t>
  </si>
  <si>
    <t>Rays, O's, Sox, Yanks, J's</t>
  </si>
  <si>
    <t>Indians, KC, Tigers, Sox, Twins</t>
  </si>
  <si>
    <t>A's, Angels, Rangers, M's, Astros</t>
  </si>
  <si>
    <t xml:space="preserve">Nats, Braves, Phillies, Mets, Marlins, </t>
  </si>
  <si>
    <t>Cards, Reds, Pirates, Brew, Cubs</t>
  </si>
  <si>
    <t>Dodgers, Giants, D'backs, Rocks, Padres</t>
  </si>
  <si>
    <t>Royals, O's</t>
  </si>
  <si>
    <t>Reds, Giants</t>
  </si>
  <si>
    <t xml:space="preserve">Cards </t>
  </si>
  <si>
    <t>Horrific Pitching plummets them to under 75 wins, and player dumping and manager fired</t>
  </si>
  <si>
    <t>Trout</t>
  </si>
  <si>
    <t>Goldy</t>
  </si>
  <si>
    <t>Wainright</t>
  </si>
  <si>
    <t>Castellanos</t>
  </si>
  <si>
    <t>Bradley</t>
  </si>
  <si>
    <t>Granderson</t>
  </si>
  <si>
    <t xml:space="preserve">Hutchison, Ackley, Eaton, Hicks </t>
  </si>
  <si>
    <t>Byrd 14</t>
  </si>
  <si>
    <t>N. Jones-4</t>
  </si>
  <si>
    <t>Wacha and Donaldson</t>
  </si>
  <si>
    <t>Brad Miller pick doesn't look that bad</t>
  </si>
  <si>
    <t>St. Louis</t>
  </si>
  <si>
    <t>LA Dodgers</t>
  </si>
  <si>
    <t>74 - 88</t>
  </si>
  <si>
    <t>McCutch</t>
  </si>
  <si>
    <t>Shields</t>
  </si>
  <si>
    <t>Stras</t>
  </si>
  <si>
    <t>Wong</t>
  </si>
  <si>
    <t xml:space="preserve">Moustakas </t>
  </si>
  <si>
    <t>Ryan Zimmerman</t>
  </si>
  <si>
    <t>Cameron Maybin - last pick</t>
  </si>
  <si>
    <t>David Webb</t>
  </si>
  <si>
    <t xml:space="preserve">Longoria/Cashner </t>
  </si>
  <si>
    <t>Phillies Blow it up</t>
  </si>
  <si>
    <t>Super Sods (obviously)</t>
  </si>
  <si>
    <t>LAAA</t>
  </si>
  <si>
    <t>Rangers/ Red Sox</t>
  </si>
  <si>
    <t>Pirates/ Nationals</t>
  </si>
  <si>
    <t>LAD</t>
  </si>
  <si>
    <t>4th ALE</t>
  </si>
  <si>
    <t>McCutchen</t>
  </si>
  <si>
    <t>Darvish</t>
  </si>
  <si>
    <t>Tanaka</t>
  </si>
  <si>
    <t>J Hamilton</t>
  </si>
  <si>
    <t>Bogaerts</t>
  </si>
  <si>
    <t>Yelich</t>
  </si>
  <si>
    <t>Fielder</t>
  </si>
  <si>
    <t xml:space="preserve"> Bourn (12th)</t>
  </si>
  <si>
    <t>Dominguez (15th)</t>
  </si>
  <si>
    <t>Reyes/ Fernandez</t>
  </si>
  <si>
    <t>Billy Hamilton's breakthrough</t>
  </si>
  <si>
    <t>92 wins</t>
  </si>
  <si>
    <t>Xander Bogaerts</t>
  </si>
  <si>
    <t>Carlos Beltran - 4-11 or 12-11</t>
  </si>
  <si>
    <t>N/A - I liked all my picks</t>
  </si>
  <si>
    <t>Tulowitzky &amp; Strasburg</t>
  </si>
  <si>
    <t>Same as it iis every year... a mean sprited raping by Larry</t>
  </si>
  <si>
    <t>Panthers</t>
  </si>
  <si>
    <t>Pirates</t>
  </si>
  <si>
    <t>Orioles</t>
  </si>
  <si>
    <t>Just better than Astros</t>
  </si>
  <si>
    <t>Matt Carpenter</t>
  </si>
  <si>
    <t>Ventura</t>
  </si>
  <si>
    <t>Stanton</t>
  </si>
  <si>
    <t>Ventura (4th?)</t>
  </si>
  <si>
    <t>Soria( 5th?)</t>
  </si>
  <si>
    <t>Trout, Sherzer</t>
  </si>
  <si>
    <t>Chard joins the 2-cup club, takes home the $1MM DFBC, quits his job &amp; makes the OBFBL his lifelong passion!</t>
  </si>
  <si>
    <t>Sox, Rays, NYY, O's &amp; Jays</t>
  </si>
  <si>
    <t>Tigers, Royals, Tribe, KC &amp; Twins</t>
  </si>
  <si>
    <t>M's, Angels, Texas, A's &amp; Astros</t>
  </si>
  <si>
    <t>Nats, Braves, Marlins, Phillies, Mets</t>
  </si>
  <si>
    <t>Cards, Pirates, Reds, MIL &amp; CHC</t>
  </si>
  <si>
    <t>LA, SF, ARI, COL &amp; SD</t>
  </si>
  <si>
    <t>Rays &amp; Royals</t>
  </si>
  <si>
    <t>LA</t>
  </si>
  <si>
    <t>Anthopolus is fired mid-season.</t>
  </si>
  <si>
    <t>Freeman</t>
  </si>
  <si>
    <t>Mad Bum</t>
  </si>
  <si>
    <t>Abreu</t>
  </si>
  <si>
    <t>SizeGOD</t>
  </si>
  <si>
    <t>Calhoun, S. Perez &amp; Cobb</t>
  </si>
  <si>
    <t>Calhoun ?</t>
  </si>
  <si>
    <t>Parnell ?</t>
  </si>
  <si>
    <t>F-Her &amp; Ellsbury</t>
  </si>
  <si>
    <t>Dynasty trades youth for depth, gives Crackheads a run who win on the last day olf the year.</t>
  </si>
  <si>
    <t>Seattle, Baltimore</t>
  </si>
  <si>
    <t>Pittsburgh, Milwaukee</t>
  </si>
  <si>
    <t>84-78</t>
  </si>
  <si>
    <t>B Hamilton (does he qualify?)</t>
  </si>
  <si>
    <t>Jeter</t>
  </si>
  <si>
    <t>Arenado,Cole</t>
  </si>
  <si>
    <t>J. Hamilton</t>
  </si>
  <si>
    <t>Puig</t>
  </si>
  <si>
    <t>Hill,Ramirez,Teixeira</t>
  </si>
  <si>
    <t>Jimenez</t>
  </si>
  <si>
    <t>Davis,Cole</t>
  </si>
  <si>
    <t>Main wins his 1st Shooter Cup</t>
  </si>
  <si>
    <t>Seattle / Toronto</t>
  </si>
  <si>
    <t>Sneak into the widcard after trading an Aaron Sanchez package for an SP</t>
  </si>
  <si>
    <t>Kolten Wong</t>
  </si>
  <si>
    <t>Salazar - Round 2</t>
  </si>
  <si>
    <t>Lucroy - Round 4</t>
  </si>
  <si>
    <t>Hanley / Price</t>
  </si>
  <si>
    <t>Should be an interesting year in the OBFBL</t>
  </si>
  <si>
    <t>Crackheads - 4; Dick Dogs - 3</t>
  </si>
  <si>
    <t>Crackheads - 4; Blue Balls - 3</t>
  </si>
  <si>
    <t>Asshats - 6</t>
  </si>
  <si>
    <t>Legacy - 3; Sex Panthers - 3</t>
  </si>
  <si>
    <t>Rays - 5; Red Sox - 3; Yankees - 2</t>
  </si>
  <si>
    <t>Tigers - 9</t>
  </si>
  <si>
    <t>Athletics - 5; Angels - 3; Mariners - 3</t>
  </si>
  <si>
    <t>Nationals - 9;  Braves - 2</t>
  </si>
  <si>
    <t>Cardinals - 8;  Pirates - 3</t>
  </si>
  <si>
    <t>Dodgers - 9</t>
  </si>
  <si>
    <t>Red Sox - 4;  Royals - 4; Blue Jays - 3</t>
  </si>
  <si>
    <t>Pittsburgh / 
San Francisco</t>
  </si>
  <si>
    <t>Nationals, Cardinals</t>
  </si>
  <si>
    <t>Pirates - 5;  Cardinals - 3; Braves - 3</t>
  </si>
  <si>
    <t>Tigers - 4;  Rays - 4</t>
  </si>
  <si>
    <t>Dodgers - 5; Nationals - 3; Cardinals - 3</t>
  </si>
  <si>
    <t>Dodgers - 5; Nationals - 3</t>
  </si>
  <si>
    <t>All over the map</t>
  </si>
  <si>
    <t>Average of 57.9 SBs</t>
  </si>
  <si>
    <t>Mike Trout - 8</t>
  </si>
  <si>
    <t>McCutchen - 3;  Harper - 2</t>
  </si>
  <si>
    <t>Scherzer</t>
  </si>
  <si>
    <t>Darvish - 4; Felix - 3</t>
  </si>
  <si>
    <t>Strasburg - 5; Wainwright - 2; Kershaw - 2</t>
  </si>
  <si>
    <t>Colabello</t>
  </si>
  <si>
    <t>Abreu - 4; Castellanos - 2; Ventura - 2</t>
  </si>
  <si>
    <t>Hamilton - 5; Wong - 4; Bradley - 2</t>
  </si>
  <si>
    <t>Sizemore - 5; Pujols - 2</t>
  </si>
  <si>
    <t>Kemp - 3; Braun - 2</t>
  </si>
  <si>
    <t>Sonny Gray, Bogaerts, Brad Miller, Wil Myers</t>
  </si>
  <si>
    <t>DAarnaud, Fister, Papelbon, Romo</t>
  </si>
  <si>
    <t>Correct Predictons</t>
  </si>
  <si>
    <t>"Close" or partially correct predictions</t>
  </si>
  <si>
    <t>Blue Balls win 1st Shooter Cup</t>
  </si>
  <si>
    <t>Blue Balls, then Crackheads, Poo Dogs</t>
  </si>
  <si>
    <t>Crackheads, then Blue Balls, Super Sods</t>
  </si>
  <si>
    <t>Orioles, Yankees, Blue Jays, Rays, Red Sox</t>
  </si>
  <si>
    <t>Angels, Athletics, Mariners, Astros, Rangers</t>
  </si>
  <si>
    <t>Nationals, Braves, Mets, Marlins, Phillies</t>
  </si>
  <si>
    <t>Cardinals, Pirates, Brewers, Reds, Cubs</t>
  </si>
  <si>
    <t>Dodgers, Giants, Padres, Rockies, Diamondbacks</t>
  </si>
  <si>
    <t>Royals &amp; Athetics</t>
  </si>
  <si>
    <t>Kansas City Royals</t>
  </si>
  <si>
    <t>83-79 record, were in the division lead for over a month, and the wild card for a while also before sputtering in August and falling out of the race, again</t>
  </si>
  <si>
    <t>56 stolen bases, close to our average</t>
  </si>
  <si>
    <t>Corey Kluber</t>
  </si>
  <si>
    <t>Jacob deGrom</t>
  </si>
  <si>
    <t>Chris Young</t>
  </si>
  <si>
    <t>Casey McGehee</t>
  </si>
  <si>
    <t>Kluber; Brantley; Abreu; Gray; Ventura; CAllen; Cobb; Calhoun; Altuve; Dozier; GRichards; Britton; Doolittle</t>
  </si>
  <si>
    <r>
      <rPr>
        <b/>
        <sz val="8"/>
        <rFont val="Arial"/>
        <family val="2"/>
      </rPr>
      <t>Jose Abreu</t>
    </r>
    <r>
      <rPr>
        <sz val="8"/>
        <rFont val="Arial"/>
        <family val="2"/>
      </rPr>
      <t xml:space="preserve">, Salazar, </t>
    </r>
    <r>
      <rPr>
        <b/>
        <sz val="8"/>
        <rFont val="Arial"/>
        <family val="2"/>
      </rPr>
      <t>Ventura</t>
    </r>
    <r>
      <rPr>
        <sz val="8"/>
        <rFont val="Arial"/>
        <family val="2"/>
      </rPr>
      <t xml:space="preserve">, Tanaka, T.Walker, </t>
    </r>
    <r>
      <rPr>
        <b/>
        <sz val="8"/>
        <rFont val="Arial"/>
        <family val="2"/>
      </rPr>
      <t>Calhoun</t>
    </r>
  </si>
  <si>
    <r>
      <rPr>
        <b/>
        <sz val="8"/>
        <rFont val="Arial"/>
        <family val="2"/>
      </rPr>
      <t xml:space="preserve">Ventura, Calhourn, </t>
    </r>
    <r>
      <rPr>
        <sz val="8"/>
        <rFont val="Arial"/>
        <family val="2"/>
      </rPr>
      <t>Castelones</t>
    </r>
  </si>
  <si>
    <r>
      <t>Salazar,Colabello,</t>
    </r>
    <r>
      <rPr>
        <b/>
        <sz val="8"/>
        <rFont val="Arial"/>
        <family val="2"/>
      </rPr>
      <t xml:space="preserve">Gray, </t>
    </r>
    <r>
      <rPr>
        <sz val="8"/>
        <rFont val="Arial"/>
        <family val="2"/>
      </rPr>
      <t>Semien</t>
    </r>
  </si>
  <si>
    <r>
      <rPr>
        <b/>
        <sz val="8"/>
        <rFont val="Arial"/>
        <family val="2"/>
      </rPr>
      <t xml:space="preserve">Cobb, </t>
    </r>
    <r>
      <rPr>
        <sz val="8"/>
        <rFont val="Arial"/>
        <family val="2"/>
      </rPr>
      <t>Castro, Straily, Archer, Pineda, Arcia, Nova</t>
    </r>
  </si>
  <si>
    <r>
      <t xml:space="preserve">Salazar, </t>
    </r>
    <r>
      <rPr>
        <b/>
        <sz val="8"/>
        <rFont val="Arial"/>
        <family val="2"/>
      </rPr>
      <t xml:space="preserve">Gray, Abreu, </t>
    </r>
    <r>
      <rPr>
        <sz val="8"/>
        <rFont val="Arial"/>
        <family val="2"/>
      </rPr>
      <t>Tanaka, Walker</t>
    </r>
  </si>
  <si>
    <r>
      <rPr>
        <b/>
        <sz val="8"/>
        <rFont val="Arial"/>
        <family val="2"/>
      </rPr>
      <t xml:space="preserve">Cobb, </t>
    </r>
    <r>
      <rPr>
        <sz val="8"/>
        <rFont val="Arial"/>
        <family val="2"/>
      </rPr>
      <t xml:space="preserve">Bmiller, Salazar, </t>
    </r>
    <r>
      <rPr>
        <b/>
        <sz val="8"/>
        <rFont val="Arial"/>
        <family val="2"/>
      </rPr>
      <t>Ventura</t>
    </r>
  </si>
  <si>
    <r>
      <rPr>
        <b/>
        <sz val="8"/>
        <rFont val="Arial"/>
        <family val="2"/>
      </rPr>
      <t xml:space="preserve">Gray; Cobb; </t>
    </r>
    <r>
      <rPr>
        <sz val="8"/>
        <rFont val="Arial"/>
        <family val="2"/>
      </rPr>
      <t xml:space="preserve">BMiller; </t>
    </r>
    <r>
      <rPr>
        <b/>
        <sz val="8"/>
        <rFont val="Arial"/>
        <family val="2"/>
      </rPr>
      <t>Ventura;</t>
    </r>
    <r>
      <rPr>
        <sz val="8"/>
        <rFont val="Arial"/>
        <family val="2"/>
      </rPr>
      <t xml:space="preserve"> Eaton; </t>
    </r>
    <r>
      <rPr>
        <b/>
        <sz val="8"/>
        <rFont val="Arial"/>
        <family val="2"/>
      </rPr>
      <t xml:space="preserve">CAllen; </t>
    </r>
    <r>
      <rPr>
        <sz val="8"/>
        <rFont val="Arial"/>
        <family val="2"/>
      </rPr>
      <t>Pineda; NJones</t>
    </r>
  </si>
  <si>
    <r>
      <rPr>
        <b/>
        <sz val="8"/>
        <rFont val="Arial"/>
        <family val="2"/>
      </rPr>
      <t>Cobb; Gray;</t>
    </r>
    <r>
      <rPr>
        <sz val="8"/>
        <rFont val="Arial"/>
        <family val="2"/>
      </rPr>
      <t xml:space="preserve"> Salazar; Pineda; </t>
    </r>
    <r>
      <rPr>
        <b/>
        <sz val="8"/>
        <rFont val="Arial"/>
        <family val="2"/>
      </rPr>
      <t xml:space="preserve">Calhoun; Ventura; </t>
    </r>
    <r>
      <rPr>
        <sz val="8"/>
        <rFont val="Arial"/>
        <family val="2"/>
      </rPr>
      <t>Walker; Miller; Eaton</t>
    </r>
  </si>
  <si>
    <r>
      <t xml:space="preserve">Cashner; </t>
    </r>
    <r>
      <rPr>
        <b/>
        <sz val="8"/>
        <rFont val="Arial"/>
        <family val="2"/>
      </rPr>
      <t>Hamilton;</t>
    </r>
    <r>
      <rPr>
        <sz val="8"/>
        <rFont val="Arial"/>
        <family val="2"/>
      </rPr>
      <t xml:space="preserve"> Arenado; Bradley; Owings; </t>
    </r>
    <r>
      <rPr>
        <b/>
        <sz val="8"/>
        <rFont val="Arial"/>
        <family val="2"/>
      </rPr>
      <t>Wood</t>
    </r>
  </si>
  <si>
    <r>
      <t xml:space="preserve">Cashner; </t>
    </r>
    <r>
      <rPr>
        <b/>
        <sz val="8"/>
        <rFont val="Arial"/>
        <family val="2"/>
      </rPr>
      <t xml:space="preserve">Wheeler; </t>
    </r>
    <r>
      <rPr>
        <sz val="8"/>
        <rFont val="Arial"/>
        <family val="2"/>
      </rPr>
      <t xml:space="preserve">WRamos; </t>
    </r>
    <r>
      <rPr>
        <b/>
        <sz val="8"/>
        <rFont val="Arial"/>
        <family val="2"/>
      </rPr>
      <t>BHamilton;</t>
    </r>
    <r>
      <rPr>
        <sz val="8"/>
        <rFont val="Arial"/>
        <family val="2"/>
      </rPr>
      <t xml:space="preserve"> ABradley; </t>
    </r>
    <r>
      <rPr>
        <b/>
        <sz val="8"/>
        <rFont val="Arial"/>
        <family val="2"/>
      </rPr>
      <t>AWood</t>
    </r>
  </si>
  <si>
    <r>
      <t xml:space="preserve">J. Castro, </t>
    </r>
    <r>
      <rPr>
        <b/>
        <sz val="8"/>
        <rFont val="Arial"/>
        <family val="2"/>
      </rPr>
      <t xml:space="preserve">Rendon,  </t>
    </r>
    <r>
      <rPr>
        <sz val="8"/>
        <rFont val="Arial"/>
        <family val="2"/>
      </rPr>
      <t>Arendo, Bradley</t>
    </r>
  </si>
  <si>
    <r>
      <rPr>
        <b/>
        <sz val="8"/>
        <rFont val="Arial"/>
        <family val="2"/>
      </rPr>
      <t xml:space="preserve">Hamilton, </t>
    </r>
    <r>
      <rPr>
        <sz val="8"/>
        <rFont val="Arial"/>
        <family val="2"/>
      </rPr>
      <t xml:space="preserve">Wacha &amp; </t>
    </r>
    <r>
      <rPr>
        <b/>
        <sz val="8"/>
        <rFont val="Arial"/>
        <family val="2"/>
      </rPr>
      <t>Blackman</t>
    </r>
  </si>
  <si>
    <t>Wacha, Cingrani, Cashner, Bradley</t>
  </si>
  <si>
    <r>
      <t xml:space="preserve">Wong, </t>
    </r>
    <r>
      <rPr>
        <b/>
        <sz val="8"/>
        <rFont val="Arial"/>
        <family val="2"/>
      </rPr>
      <t>Hamilton</t>
    </r>
    <r>
      <rPr>
        <sz val="8"/>
        <rFont val="Arial"/>
        <family val="2"/>
      </rPr>
      <t>, Bradley, Owings</t>
    </r>
  </si>
  <si>
    <r>
      <rPr>
        <b/>
        <sz val="8"/>
        <rFont val="Arial"/>
        <family val="2"/>
      </rPr>
      <t xml:space="preserve">Ozuna, </t>
    </r>
    <r>
      <rPr>
        <sz val="8"/>
        <rFont val="Arial"/>
        <family val="2"/>
      </rPr>
      <t xml:space="preserve">Cashner, </t>
    </r>
    <r>
      <rPr>
        <b/>
        <sz val="8"/>
        <rFont val="Arial"/>
        <family val="2"/>
      </rPr>
      <t>Bhamma</t>
    </r>
    <r>
      <rPr>
        <sz val="8"/>
        <rFont val="Arial"/>
        <family val="2"/>
      </rPr>
      <t xml:space="preserve"> </t>
    </r>
  </si>
  <si>
    <r>
      <t xml:space="preserve">Ownings, Wong, </t>
    </r>
    <r>
      <rPr>
        <b/>
        <sz val="8"/>
        <rFont val="Arial"/>
        <family val="2"/>
      </rPr>
      <t>Wood</t>
    </r>
  </si>
  <si>
    <r>
      <t xml:space="preserve">Matt Adams, </t>
    </r>
    <r>
      <rPr>
        <b/>
        <sz val="8"/>
        <rFont val="Arial"/>
        <family val="2"/>
      </rPr>
      <t xml:space="preserve">Hamilton, </t>
    </r>
    <r>
      <rPr>
        <sz val="8"/>
        <rFont val="Arial"/>
        <family val="2"/>
      </rPr>
      <t>Owings,Khris Davis; Belt</t>
    </r>
  </si>
  <si>
    <t>Rendon; Rizzo; Blackmon; Frazier; DGordon; BHamilton; CDickerson; Mesoraco; Ozuna; Duda; Tross; Rosenthal; Wheeler; AWood; Arrieta; deGrom; Yelich</t>
  </si>
  <si>
    <r>
      <t xml:space="preserve">Uehara; </t>
    </r>
    <r>
      <rPr>
        <b/>
        <sz val="8"/>
        <rFont val="Arial"/>
        <family val="2"/>
      </rPr>
      <t>Bogaerts; Salazar;</t>
    </r>
    <r>
      <rPr>
        <sz val="8"/>
        <rFont val="Arial"/>
        <family val="2"/>
      </rPr>
      <t xml:space="preserve"> Fister</t>
    </r>
  </si>
  <si>
    <r>
      <rPr>
        <b/>
        <sz val="8"/>
        <rFont val="Arial"/>
        <family val="2"/>
      </rPr>
      <t xml:space="preserve">Bogaerts; </t>
    </r>
    <r>
      <rPr>
        <sz val="8"/>
        <rFont val="Arial"/>
        <family val="2"/>
      </rPr>
      <t xml:space="preserve">Ortiz; </t>
    </r>
    <r>
      <rPr>
        <b/>
        <sz val="8"/>
        <rFont val="Arial"/>
        <family val="2"/>
      </rPr>
      <t>JHamilton; Fielder</t>
    </r>
  </si>
  <si>
    <r>
      <t xml:space="preserve">Uehara, F. Hernandez, , </t>
    </r>
    <r>
      <rPr>
        <b/>
        <sz val="8"/>
        <rFont val="Arial"/>
        <family val="2"/>
      </rPr>
      <t xml:space="preserve">Rios, </t>
    </r>
    <r>
      <rPr>
        <sz val="8"/>
        <rFont val="Arial"/>
        <family val="2"/>
      </rPr>
      <t>Kinsler</t>
    </r>
  </si>
  <si>
    <r>
      <t xml:space="preserve">Reyes, </t>
    </r>
    <r>
      <rPr>
        <b/>
        <sz val="8"/>
        <rFont val="Arial"/>
        <family val="2"/>
      </rPr>
      <t>Fielder</t>
    </r>
    <r>
      <rPr>
        <sz val="8"/>
        <rFont val="Arial"/>
        <family val="2"/>
      </rPr>
      <t xml:space="preserve"> &amp; Ortiz</t>
    </r>
  </si>
  <si>
    <r>
      <rPr>
        <b/>
        <sz val="8"/>
        <rFont val="Arial"/>
        <family val="2"/>
      </rPr>
      <t xml:space="preserve">Bogaerts, </t>
    </r>
    <r>
      <rPr>
        <sz val="8"/>
        <rFont val="Arial"/>
        <family val="2"/>
      </rPr>
      <t xml:space="preserve">Reyes, </t>
    </r>
    <r>
      <rPr>
        <b/>
        <sz val="8"/>
        <rFont val="Arial"/>
        <family val="2"/>
      </rPr>
      <t xml:space="preserve">Lawrie, </t>
    </r>
    <r>
      <rPr>
        <sz val="8"/>
        <rFont val="Arial"/>
        <family val="2"/>
      </rPr>
      <t xml:space="preserve">Dickey, </t>
    </r>
  </si>
  <si>
    <r>
      <t xml:space="preserve">Ortiz, Hunter, </t>
    </r>
    <r>
      <rPr>
        <b/>
        <sz val="8"/>
        <rFont val="Arial"/>
        <family val="2"/>
      </rPr>
      <t xml:space="preserve">Teixiera, Sabathia, Pedroia, </t>
    </r>
    <r>
      <rPr>
        <sz val="8"/>
        <rFont val="Arial"/>
        <family val="2"/>
      </rPr>
      <t>Kinsler</t>
    </r>
  </si>
  <si>
    <t>Fielder; JHamilton; Bogaerts; Rios; Mauer; Jjohnson; Rasmus; Profar; Verlander; Myers; Jennings; Lawrie; Frieri; Salazar; BMiller; AEaton; Pedroia</t>
  </si>
  <si>
    <r>
      <rPr>
        <b/>
        <sz val="8"/>
        <rFont val="Arial"/>
        <family val="2"/>
      </rPr>
      <t xml:space="preserve">Weaver, Lawrie, </t>
    </r>
    <r>
      <rPr>
        <sz val="8"/>
        <rFont val="Arial"/>
        <family val="2"/>
      </rPr>
      <t>Dickey</t>
    </r>
  </si>
  <si>
    <r>
      <t xml:space="preserve">Beltre, </t>
    </r>
    <r>
      <rPr>
        <b/>
        <sz val="8"/>
        <rFont val="Arial"/>
        <family val="2"/>
      </rPr>
      <t>Hamilton</t>
    </r>
  </si>
  <si>
    <r>
      <t xml:space="preserve">Castro, </t>
    </r>
    <r>
      <rPr>
        <b/>
        <sz val="8"/>
        <rFont val="Arial"/>
        <family val="2"/>
      </rPr>
      <t xml:space="preserve">Burnett, </t>
    </r>
    <r>
      <rPr>
        <sz val="8"/>
        <rFont val="Arial"/>
        <family val="2"/>
      </rPr>
      <t xml:space="preserve">Rizzo, </t>
    </r>
    <r>
      <rPr>
        <b/>
        <sz val="8"/>
        <rFont val="Arial"/>
        <family val="2"/>
      </rPr>
      <t xml:space="preserve">Wright, </t>
    </r>
    <r>
      <rPr>
        <sz val="8"/>
        <rFont val="Arial"/>
        <family val="2"/>
      </rPr>
      <t>Upton (both)</t>
    </r>
  </si>
  <si>
    <t>Puig; Segura; Fister</t>
  </si>
  <si>
    <r>
      <t xml:space="preserve">Puig, </t>
    </r>
    <r>
      <rPr>
        <b/>
        <sz val="8"/>
        <rFont val="Arial"/>
        <family val="2"/>
      </rPr>
      <t xml:space="preserve">Segura, </t>
    </r>
    <r>
      <rPr>
        <sz val="8"/>
        <rFont val="Arial"/>
        <family val="2"/>
      </rPr>
      <t>Goldschmit (based on draft spot), Kemp</t>
    </r>
  </si>
  <si>
    <r>
      <t xml:space="preserve">Street; Puig; </t>
    </r>
    <r>
      <rPr>
        <b/>
        <sz val="8"/>
        <rFont val="Arial"/>
        <family val="2"/>
      </rPr>
      <t xml:space="preserve">Segura; </t>
    </r>
    <r>
      <rPr>
        <sz val="8"/>
        <rFont val="Arial"/>
        <family val="2"/>
      </rPr>
      <t>Carpenter</t>
    </r>
  </si>
  <si>
    <r>
      <t xml:space="preserve">Puig, </t>
    </r>
    <r>
      <rPr>
        <b/>
        <sz val="8"/>
        <rFont val="Arial"/>
        <family val="2"/>
      </rPr>
      <t>E. Cabrera &amp; Harper</t>
    </r>
  </si>
  <si>
    <r>
      <t xml:space="preserve">Kemp, </t>
    </r>
    <r>
      <rPr>
        <b/>
        <sz val="8"/>
        <rFont val="Arial"/>
        <family val="2"/>
      </rPr>
      <t xml:space="preserve">Headley, </t>
    </r>
    <r>
      <rPr>
        <sz val="8"/>
        <rFont val="Arial"/>
        <family val="2"/>
      </rPr>
      <t>Papelbon, Fister,  Samardzija</t>
    </r>
  </si>
  <si>
    <r>
      <rPr>
        <b/>
        <sz val="8"/>
        <rFont val="Arial"/>
        <family val="2"/>
      </rPr>
      <t xml:space="preserve">Prado, Segura, </t>
    </r>
    <r>
      <rPr>
        <sz val="8"/>
        <rFont val="Arial"/>
        <family val="2"/>
      </rPr>
      <t>Jansen</t>
    </r>
  </si>
  <si>
    <t>Wright; Gyorko; Harper; YMolina; Cain; Alvarez; Votto; Craig; Trumbo; DBrown; Prado; Cingrani; Beltran; AHill; Burnett; Segura; ECabrera</t>
  </si>
</sst>
</file>

<file path=xl/styles.xml><?xml version="1.0" encoding="utf-8"?>
<styleSheet xmlns="http://schemas.openxmlformats.org/spreadsheetml/2006/main" xmlns:mc="http://schemas.openxmlformats.org/markup-compatibility/2006" xmlns:x14ac="http://schemas.microsoft.com/office/spreadsheetml/2009/9/ac" mc:Ignorable="x14ac">
  <fonts count="36">
    <font>
      <sz val="10"/>
      <name val="Arial"/>
    </font>
    <font>
      <b/>
      <sz val="10"/>
      <name val="Arial"/>
      <family val="2"/>
    </font>
    <font>
      <b/>
      <sz val="18"/>
      <name val="Arial"/>
      <family val="2"/>
    </font>
    <font>
      <sz val="8"/>
      <name val="Arial"/>
      <family val="2"/>
    </font>
    <font>
      <b/>
      <sz val="12"/>
      <color indexed="12"/>
      <name val="Arial"/>
      <family val="2"/>
    </font>
    <font>
      <b/>
      <sz val="12"/>
      <color indexed="10"/>
      <name val="Arial"/>
      <family val="2"/>
    </font>
    <font>
      <b/>
      <sz val="12"/>
      <color indexed="61"/>
      <name val="Arial"/>
      <family val="2"/>
    </font>
    <font>
      <b/>
      <sz val="12"/>
      <color indexed="17"/>
      <name val="Arial"/>
      <family val="2"/>
    </font>
    <font>
      <sz val="10"/>
      <color indexed="17"/>
      <name val="Arial"/>
      <family val="2"/>
    </font>
    <font>
      <sz val="10"/>
      <name val="Arial"/>
      <family val="2"/>
    </font>
    <font>
      <sz val="8"/>
      <name val="Arial"/>
      <family val="2"/>
    </font>
    <font>
      <vertAlign val="superscript"/>
      <sz val="8"/>
      <name val="Arial"/>
      <family val="2"/>
    </font>
    <font>
      <sz val="8"/>
      <name val="Arial"/>
      <family val="2"/>
    </font>
    <font>
      <b/>
      <sz val="8"/>
      <name val="Arial"/>
      <family val="2"/>
    </font>
    <font>
      <sz val="10"/>
      <name val="Arial"/>
      <family val="2"/>
    </font>
    <font>
      <sz val="10"/>
      <name val="Arial"/>
      <family val="2"/>
    </font>
    <font>
      <sz val="8"/>
      <name val="Arial"/>
      <family val="2"/>
    </font>
    <font>
      <sz val="11"/>
      <color indexed="8"/>
      <name val="Calibri"/>
      <family val="2"/>
    </font>
    <font>
      <b/>
      <sz val="11"/>
      <color indexed="52"/>
      <name val="Calibri"/>
      <family val="2"/>
    </font>
    <font>
      <sz val="11"/>
      <color indexed="9"/>
      <name val="Calibri"/>
      <family val="2"/>
    </font>
    <font>
      <b/>
      <sz val="18"/>
      <color indexed="56"/>
      <name val="Cambria"/>
      <family val="1"/>
    </font>
    <font>
      <sz val="11"/>
      <color indexed="10"/>
      <name val="Calibri"/>
      <family val="2"/>
    </font>
    <font>
      <b/>
      <sz val="11"/>
      <color indexed="63"/>
      <name val="Calibri"/>
      <family val="2"/>
    </font>
    <font>
      <sz val="11"/>
      <color indexed="17"/>
      <name val="Calibri"/>
      <family val="2"/>
    </font>
    <font>
      <sz val="11"/>
      <color indexed="20"/>
      <name val="Calibri"/>
      <family val="2"/>
    </font>
    <font>
      <b/>
      <sz val="13"/>
      <color indexed="56"/>
      <name val="Calibri"/>
      <family val="2"/>
    </font>
    <font>
      <b/>
      <sz val="11"/>
      <color indexed="9"/>
      <name val="Calibri"/>
      <family val="2"/>
    </font>
    <font>
      <i/>
      <sz val="11"/>
      <color indexed="23"/>
      <name val="Calibri"/>
      <family val="2"/>
    </font>
    <font>
      <b/>
      <sz val="15"/>
      <color indexed="56"/>
      <name val="Calibri"/>
      <family val="2"/>
    </font>
    <font>
      <b/>
      <sz val="11"/>
      <color indexed="56"/>
      <name val="Calibri"/>
      <family val="2"/>
    </font>
    <font>
      <sz val="11"/>
      <color indexed="62"/>
      <name val="Calibri"/>
      <family val="2"/>
    </font>
    <font>
      <sz val="11"/>
      <color indexed="52"/>
      <name val="Calibri"/>
      <family val="2"/>
    </font>
    <font>
      <sz val="11"/>
      <color indexed="60"/>
      <name val="Calibri"/>
      <family val="2"/>
    </font>
    <font>
      <b/>
      <sz val="11"/>
      <color indexed="8"/>
      <name val="Calibri"/>
      <family val="2"/>
    </font>
    <font>
      <sz val="10"/>
      <name val="Arial"/>
      <charset val="129"/>
    </font>
    <font>
      <sz val="8"/>
      <name val="Arial"/>
      <charset val="129"/>
    </font>
  </fonts>
  <fills count="35">
    <fill>
      <patternFill patternType="none"/>
    </fill>
    <fill>
      <patternFill patternType="gray125"/>
    </fill>
    <fill>
      <patternFill patternType="solid">
        <fgColor indexed="22"/>
        <bgColor indexed="64"/>
      </patternFill>
    </fill>
    <fill>
      <patternFill patternType="solid">
        <fgColor indexed="43"/>
        <bgColor indexed="64"/>
      </patternFill>
    </fill>
    <fill>
      <patternFill patternType="solid">
        <fgColor indexed="13"/>
        <bgColor indexed="64"/>
      </patternFill>
    </fill>
    <fill>
      <patternFill patternType="solid">
        <fgColor indexed="41"/>
        <bgColor indexed="64"/>
      </patternFill>
    </fill>
    <fill>
      <patternFill patternType="solid">
        <fgColor indexed="51"/>
        <bgColor indexed="64"/>
      </patternFill>
    </fill>
    <fill>
      <patternFill patternType="solid">
        <fgColor indexed="26"/>
        <bgColor indexed="64"/>
      </patternFill>
    </fill>
    <fill>
      <patternFill patternType="solid">
        <fgColor indexed="47"/>
        <bgColor indexed="64"/>
      </patternFill>
    </fill>
    <fill>
      <patternFill patternType="solid">
        <fgColor rgb="FFFFC000"/>
        <bgColor indexed="64"/>
      </patternFill>
    </fill>
    <fill>
      <patternFill patternType="solid">
        <fgColor theme="0"/>
        <bgColor indexed="64"/>
      </patternFill>
    </fill>
    <fill>
      <patternFill patternType="solid">
        <fgColor theme="7" tint="0.79998168889431442"/>
        <bgColor indexed="64"/>
      </patternFill>
    </fill>
    <fill>
      <patternFill patternType="solid">
        <fgColor rgb="FFFFFFCC"/>
        <bgColor indexed="64"/>
      </patternFill>
    </fill>
    <fill>
      <patternFill patternType="solid">
        <fgColor theme="0" tint="-0.14999847407452621"/>
        <bgColor indexed="64"/>
      </patternFill>
    </fill>
    <fill>
      <patternFill patternType="solid">
        <fgColor theme="9" tint="0.59999389629810485"/>
        <bgColor indexed="64"/>
      </patternFill>
    </fill>
    <fill>
      <patternFill patternType="solid">
        <fgColor indexed="44"/>
        <bgColor indexed="64"/>
      </patternFill>
    </fill>
    <fill>
      <patternFill patternType="solid">
        <fgColor indexed="42"/>
        <bgColor indexed="64"/>
      </patternFill>
    </fill>
    <fill>
      <patternFill patternType="solid">
        <fgColor indexed="31"/>
        <bgColor indexed="64"/>
      </patternFill>
    </fill>
    <fill>
      <patternFill patternType="solid">
        <fgColor indexed="45"/>
        <bgColor indexed="64"/>
      </patternFill>
    </fill>
    <fill>
      <patternFill patternType="solid">
        <fgColor indexed="46"/>
        <bgColor indexed="64"/>
      </patternFill>
    </fill>
    <fill>
      <patternFill patternType="solid">
        <fgColor indexed="27"/>
        <bgColor indexed="64"/>
      </patternFill>
    </fill>
    <fill>
      <patternFill patternType="solid">
        <fgColor indexed="30"/>
        <bgColor indexed="64"/>
      </patternFill>
    </fill>
    <fill>
      <patternFill patternType="solid">
        <fgColor indexed="29"/>
        <bgColor indexed="64"/>
      </patternFill>
    </fill>
    <fill>
      <patternFill patternType="solid">
        <fgColor indexed="11"/>
        <bgColor indexed="64"/>
      </patternFill>
    </fill>
    <fill>
      <patternFill patternType="solid">
        <fgColor indexed="36"/>
        <bgColor indexed="64"/>
      </patternFill>
    </fill>
    <fill>
      <patternFill patternType="solid">
        <fgColor indexed="49"/>
        <bgColor indexed="64"/>
      </patternFill>
    </fill>
    <fill>
      <patternFill patternType="solid">
        <fgColor indexed="52"/>
        <bgColor indexed="64"/>
      </patternFill>
    </fill>
    <fill>
      <patternFill patternType="solid">
        <fgColor indexed="62"/>
        <bgColor indexed="64"/>
      </patternFill>
    </fill>
    <fill>
      <patternFill patternType="solid">
        <fgColor indexed="10"/>
        <bgColor indexed="64"/>
      </patternFill>
    </fill>
    <fill>
      <patternFill patternType="solid">
        <fgColor indexed="57"/>
        <bgColor indexed="64"/>
      </patternFill>
    </fill>
    <fill>
      <patternFill patternType="solid">
        <fgColor indexed="53"/>
        <bgColor indexed="64"/>
      </patternFill>
    </fill>
    <fill>
      <patternFill patternType="solid">
        <fgColor indexed="55"/>
        <bgColor indexed="64"/>
      </patternFill>
    </fill>
    <fill>
      <patternFill patternType="solid">
        <fgColor rgb="FFFFFF99"/>
        <bgColor indexed="64"/>
      </patternFill>
    </fill>
    <fill>
      <patternFill patternType="solid">
        <fgColor theme="4" tint="0.79998168889431442"/>
        <bgColor indexed="64"/>
      </patternFill>
    </fill>
    <fill>
      <patternFill patternType="solid">
        <fgColor rgb="FFFFFF00"/>
        <bgColor indexed="64"/>
      </patternFill>
    </fill>
  </fills>
  <borders count="62">
    <border>
      <left/>
      <right/>
      <top/>
      <bottom/>
      <diagonal/>
    </border>
    <border>
      <left style="thin">
        <color indexed="23"/>
      </left>
      <right style="thin">
        <color indexed="23"/>
      </right>
      <top style="thin">
        <color indexed="23"/>
      </top>
      <bottom style="thin">
        <color indexed="23"/>
      </bottom>
      <diagonal/>
    </border>
    <border>
      <left style="double">
        <color indexed="63"/>
      </left>
      <right style="double">
        <color indexed="63"/>
      </right>
      <top style="double">
        <color indexed="63"/>
      </top>
      <bottom style="double">
        <color indexed="63"/>
      </bottom>
      <diagonal/>
    </border>
    <border>
      <left/>
      <right/>
      <top/>
      <bottom style="thick">
        <color indexed="62"/>
      </bottom>
      <diagonal/>
    </border>
    <border>
      <left/>
      <right/>
      <top/>
      <bottom style="thick">
        <color indexed="22"/>
      </bottom>
      <diagonal/>
    </border>
    <border>
      <left/>
      <right/>
      <top/>
      <bottom style="medium">
        <color indexed="30"/>
      </bottom>
      <diagonal/>
    </border>
    <border>
      <left/>
      <right/>
      <top/>
      <bottom style="double">
        <color indexed="52"/>
      </bottom>
      <diagonal/>
    </border>
    <border>
      <left style="thin">
        <color indexed="22"/>
      </left>
      <right style="thin">
        <color indexed="22"/>
      </right>
      <top style="thin">
        <color indexed="22"/>
      </top>
      <bottom style="thin">
        <color indexed="22"/>
      </bottom>
      <diagonal/>
    </border>
    <border>
      <left style="thin">
        <color indexed="63"/>
      </left>
      <right style="thin">
        <color indexed="63"/>
      </right>
      <top style="thin">
        <color indexed="63"/>
      </top>
      <bottom style="thin">
        <color indexed="63"/>
      </bottom>
      <diagonal/>
    </border>
    <border>
      <left/>
      <right/>
      <top style="thin">
        <color indexed="62"/>
      </top>
      <bottom style="double">
        <color indexed="62"/>
      </bottom>
      <diagonal/>
    </border>
    <border>
      <left style="medium">
        <color indexed="64"/>
      </left>
      <right style="thin">
        <color indexed="64"/>
      </right>
      <top style="thin">
        <color indexed="64"/>
      </top>
      <bottom style="thin">
        <color indexed="64"/>
      </bottom>
      <diagonal/>
    </border>
    <border>
      <left style="medium">
        <color indexed="64"/>
      </left>
      <right style="thin">
        <color indexed="64"/>
      </right>
      <top style="thin">
        <color indexed="64"/>
      </top>
      <bottom style="medium">
        <color indexed="64"/>
      </bottom>
      <diagonal/>
    </border>
    <border>
      <left style="medium">
        <color indexed="64"/>
      </left>
      <right style="thin">
        <color indexed="64"/>
      </right>
      <top/>
      <bottom style="thin">
        <color indexed="64"/>
      </bottom>
      <diagonal/>
    </border>
    <border>
      <left style="medium">
        <color indexed="64"/>
      </left>
      <right style="thin">
        <color indexed="64"/>
      </right>
      <top style="medium">
        <color indexed="64"/>
      </top>
      <bottom style="medium">
        <color indexed="64"/>
      </bottom>
      <diagonal/>
    </border>
    <border>
      <left style="thin">
        <color indexed="64"/>
      </left>
      <right/>
      <top style="medium">
        <color indexed="64"/>
      </top>
      <bottom style="medium">
        <color indexed="64"/>
      </bottom>
      <diagonal/>
    </border>
    <border>
      <left style="thin">
        <color indexed="64"/>
      </left>
      <right/>
      <top/>
      <bottom style="thin">
        <color indexed="64"/>
      </bottom>
      <diagonal/>
    </border>
    <border>
      <left style="thin">
        <color indexed="64"/>
      </left>
      <right/>
      <top style="thin">
        <color indexed="64"/>
      </top>
      <bottom style="thin">
        <color indexed="64"/>
      </bottom>
      <diagonal/>
    </border>
    <border>
      <left style="thin">
        <color indexed="64"/>
      </left>
      <right/>
      <top style="thin">
        <color indexed="64"/>
      </top>
      <bottom style="medium">
        <color indexed="64"/>
      </bottom>
      <diagonal/>
    </border>
    <border>
      <left style="medium">
        <color indexed="64"/>
      </left>
      <right style="medium">
        <color indexed="64"/>
      </right>
      <top style="medium">
        <color indexed="64"/>
      </top>
      <bottom style="medium">
        <color indexed="64"/>
      </bottom>
      <diagonal/>
    </border>
    <border>
      <left style="medium">
        <color indexed="64"/>
      </left>
      <right style="medium">
        <color indexed="64"/>
      </right>
      <top/>
      <bottom style="thin">
        <color indexed="64"/>
      </bottom>
      <diagonal/>
    </border>
    <border>
      <left style="medium">
        <color indexed="64"/>
      </left>
      <right style="medium">
        <color indexed="64"/>
      </right>
      <top style="thin">
        <color indexed="64"/>
      </top>
      <bottom style="thin">
        <color indexed="64"/>
      </bottom>
      <diagonal/>
    </border>
    <border>
      <left style="medium">
        <color indexed="64"/>
      </left>
      <right style="medium">
        <color indexed="64"/>
      </right>
      <top style="thin">
        <color indexed="64"/>
      </top>
      <bottom style="medium">
        <color indexed="64"/>
      </bottom>
      <diagonal/>
    </border>
    <border>
      <left style="medium">
        <color indexed="64"/>
      </left>
      <right style="medium">
        <color indexed="64"/>
      </right>
      <top/>
      <bottom/>
      <diagonal/>
    </border>
    <border>
      <left/>
      <right style="medium">
        <color indexed="64"/>
      </right>
      <top style="medium">
        <color indexed="64"/>
      </top>
      <bottom style="medium">
        <color indexed="64"/>
      </bottom>
      <diagonal/>
    </border>
    <border>
      <left/>
      <right style="medium">
        <color indexed="64"/>
      </right>
      <top/>
      <bottom style="thin">
        <color indexed="64"/>
      </bottom>
      <diagonal/>
    </border>
    <border>
      <left/>
      <right style="medium">
        <color indexed="64"/>
      </right>
      <top style="thin">
        <color indexed="64"/>
      </top>
      <bottom style="thin">
        <color indexed="64"/>
      </bottom>
      <diagonal/>
    </border>
    <border>
      <left/>
      <right style="medium">
        <color indexed="64"/>
      </right>
      <top style="thin">
        <color indexed="64"/>
      </top>
      <bottom style="medium">
        <color indexed="64"/>
      </bottom>
      <diagonal/>
    </border>
    <border>
      <left style="medium">
        <color indexed="8"/>
      </left>
      <right style="medium">
        <color indexed="8"/>
      </right>
      <top/>
      <bottom style="thin">
        <color indexed="8"/>
      </bottom>
      <diagonal/>
    </border>
    <border>
      <left style="medium">
        <color indexed="8"/>
      </left>
      <right style="medium">
        <color indexed="8"/>
      </right>
      <top style="thin">
        <color indexed="8"/>
      </top>
      <bottom style="thin">
        <color indexed="8"/>
      </bottom>
      <diagonal/>
    </border>
    <border>
      <left style="medium">
        <color indexed="8"/>
      </left>
      <right style="medium">
        <color indexed="8"/>
      </right>
      <top style="thin">
        <color indexed="8"/>
      </top>
      <bottom style="medium">
        <color indexed="8"/>
      </bottom>
      <diagonal/>
    </border>
    <border>
      <left style="medium">
        <color indexed="8"/>
      </left>
      <right style="medium">
        <color indexed="8"/>
      </right>
      <top/>
      <bottom/>
      <diagonal/>
    </border>
    <border>
      <left style="medium">
        <color indexed="8"/>
      </left>
      <right style="medium">
        <color indexed="8"/>
      </right>
      <top style="medium">
        <color indexed="8"/>
      </top>
      <bottom style="medium">
        <color indexed="8"/>
      </bottom>
      <diagonal/>
    </border>
    <border>
      <left style="medium">
        <color indexed="64"/>
      </left>
      <right style="medium">
        <color indexed="64"/>
      </right>
      <top style="medium">
        <color indexed="64"/>
      </top>
      <bottom/>
      <diagonal/>
    </border>
    <border>
      <left style="medium">
        <color indexed="8"/>
      </left>
      <right style="medium">
        <color indexed="8"/>
      </right>
      <top style="medium">
        <color indexed="8"/>
      </top>
      <bottom/>
      <diagonal/>
    </border>
    <border>
      <left/>
      <right style="medium">
        <color indexed="64"/>
      </right>
      <top style="medium">
        <color indexed="64"/>
      </top>
      <bottom/>
      <diagonal/>
    </border>
    <border>
      <left style="medium">
        <color indexed="64"/>
      </left>
      <right style="medium">
        <color indexed="64"/>
      </right>
      <top style="medium">
        <color indexed="64"/>
      </top>
      <bottom style="thin">
        <color indexed="64"/>
      </bottom>
      <diagonal/>
    </border>
    <border>
      <left/>
      <right style="medium">
        <color indexed="64"/>
      </right>
      <top style="medium">
        <color indexed="64"/>
      </top>
      <bottom style="thin">
        <color indexed="64"/>
      </bottom>
      <diagonal/>
    </border>
    <border>
      <left style="medium">
        <color indexed="8"/>
      </left>
      <right style="medium">
        <color indexed="8"/>
      </right>
      <top style="thin">
        <color indexed="8"/>
      </top>
      <bottom style="medium">
        <color indexed="64"/>
      </bottom>
      <diagonal/>
    </border>
    <border>
      <left style="medium">
        <color indexed="8"/>
      </left>
      <right/>
      <top style="thin">
        <color indexed="8"/>
      </top>
      <bottom style="thin">
        <color indexed="8"/>
      </bottom>
      <diagonal/>
    </border>
    <border>
      <left style="medium">
        <color indexed="8"/>
      </left>
      <right/>
      <top/>
      <bottom/>
      <diagonal/>
    </border>
    <border>
      <left style="medium">
        <color indexed="8"/>
      </left>
      <right/>
      <top style="medium">
        <color indexed="8"/>
      </top>
      <bottom/>
      <diagonal/>
    </border>
    <border>
      <left style="medium">
        <color indexed="8"/>
      </left>
      <right/>
      <top style="medium">
        <color indexed="64"/>
      </top>
      <bottom style="thin">
        <color indexed="8"/>
      </bottom>
      <diagonal/>
    </border>
    <border>
      <left style="medium">
        <color indexed="8"/>
      </left>
      <right/>
      <top style="thin">
        <color indexed="8"/>
      </top>
      <bottom style="medium">
        <color indexed="64"/>
      </bottom>
      <diagonal/>
    </border>
    <border>
      <left style="medium">
        <color indexed="64"/>
      </left>
      <right style="thin">
        <color indexed="64"/>
      </right>
      <top style="medium">
        <color indexed="64"/>
      </top>
      <bottom/>
      <diagonal/>
    </border>
    <border>
      <left style="thin">
        <color indexed="64"/>
      </left>
      <right/>
      <top style="medium">
        <color indexed="64"/>
      </top>
      <bottom/>
      <diagonal/>
    </border>
    <border>
      <left style="medium">
        <color indexed="8"/>
      </left>
      <right style="medium">
        <color indexed="8"/>
      </right>
      <top style="medium">
        <color indexed="64"/>
      </top>
      <bottom style="thin">
        <color indexed="8"/>
      </bottom>
      <diagonal/>
    </border>
    <border>
      <left style="thin">
        <color indexed="64"/>
      </left>
      <right style="medium">
        <color indexed="64"/>
      </right>
      <top style="medium">
        <color indexed="64"/>
      </top>
      <bottom style="medium">
        <color indexed="64"/>
      </bottom>
      <diagonal/>
    </border>
    <border>
      <left style="thin">
        <color indexed="64"/>
      </left>
      <right style="medium">
        <color indexed="64"/>
      </right>
      <top/>
      <bottom style="thin">
        <color indexed="64"/>
      </bottom>
      <diagonal/>
    </border>
    <border>
      <left style="thin">
        <color indexed="64"/>
      </left>
      <right style="medium">
        <color indexed="64"/>
      </right>
      <top style="thin">
        <color indexed="64"/>
      </top>
      <bottom style="thin">
        <color indexed="64"/>
      </bottom>
      <diagonal/>
    </border>
    <border>
      <left style="thin">
        <color indexed="64"/>
      </left>
      <right style="medium">
        <color indexed="64"/>
      </right>
      <top style="thin">
        <color indexed="64"/>
      </top>
      <bottom style="medium">
        <color indexed="64"/>
      </bottom>
      <diagonal/>
    </border>
    <border>
      <left style="medium">
        <color indexed="8"/>
      </left>
      <right/>
      <top/>
      <bottom style="thin">
        <color indexed="8"/>
      </bottom>
      <diagonal/>
    </border>
    <border>
      <left style="medium">
        <color indexed="8"/>
      </left>
      <right/>
      <top style="thin">
        <color indexed="8"/>
      </top>
      <bottom style="medium">
        <color indexed="8"/>
      </bottom>
      <diagonal/>
    </border>
    <border>
      <left style="medium">
        <color indexed="64"/>
      </left>
      <right/>
      <top style="medium">
        <color indexed="64"/>
      </top>
      <bottom style="medium">
        <color indexed="64"/>
      </bottom>
      <diagonal/>
    </border>
    <border>
      <left/>
      <right/>
      <top style="medium">
        <color indexed="64"/>
      </top>
      <bottom style="medium">
        <color indexed="64"/>
      </bottom>
      <diagonal/>
    </border>
    <border>
      <left style="medium">
        <color indexed="64"/>
      </left>
      <right style="medium">
        <color indexed="64"/>
      </right>
      <top/>
      <bottom style="medium">
        <color indexed="64"/>
      </bottom>
      <diagonal/>
    </border>
    <border>
      <left style="medium">
        <color indexed="64"/>
      </left>
      <right/>
      <top style="medium">
        <color indexed="64"/>
      </top>
      <bottom style="thin">
        <color indexed="64"/>
      </bottom>
      <diagonal/>
    </border>
    <border>
      <left/>
      <right/>
      <top style="medium">
        <color indexed="64"/>
      </top>
      <bottom style="thin">
        <color indexed="64"/>
      </bottom>
      <diagonal/>
    </border>
    <border>
      <left style="medium">
        <color indexed="64"/>
      </left>
      <right/>
      <top style="thin">
        <color indexed="64"/>
      </top>
      <bottom style="thin">
        <color indexed="64"/>
      </bottom>
      <diagonal/>
    </border>
    <border>
      <left/>
      <right/>
      <top style="thin">
        <color indexed="64"/>
      </top>
      <bottom style="thin">
        <color indexed="64"/>
      </bottom>
      <diagonal/>
    </border>
    <border>
      <left style="medium">
        <color indexed="64"/>
      </left>
      <right/>
      <top style="thin">
        <color indexed="64"/>
      </top>
      <bottom style="medium">
        <color indexed="64"/>
      </bottom>
      <diagonal/>
    </border>
    <border>
      <left/>
      <right/>
      <top style="thin">
        <color indexed="64"/>
      </top>
      <bottom style="medium">
        <color indexed="64"/>
      </bottom>
      <diagonal/>
    </border>
    <border>
      <left style="medium">
        <color indexed="64"/>
      </left>
      <right style="medium">
        <color indexed="64"/>
      </right>
      <top style="thin">
        <color indexed="64"/>
      </top>
      <bottom/>
      <diagonal/>
    </border>
  </borders>
  <cellStyleXfs count="59">
    <xf numFmtId="0" fontId="0" fillId="0" borderId="0"/>
    <xf numFmtId="0" fontId="9" fillId="0" borderId="0"/>
    <xf numFmtId="0" fontId="14" fillId="0" borderId="0"/>
    <xf numFmtId="0" fontId="9" fillId="0" borderId="0"/>
    <xf numFmtId="0" fontId="14" fillId="0" borderId="0"/>
    <xf numFmtId="0" fontId="9" fillId="0" borderId="0"/>
    <xf numFmtId="0" fontId="17" fillId="15" borderId="0" applyNumberFormat="0" applyBorder="0" applyAlignment="0" applyProtection="0"/>
    <xf numFmtId="0" fontId="17" fillId="16" borderId="0" applyNumberFormat="0" applyBorder="0" applyAlignment="0" applyProtection="0"/>
    <xf numFmtId="0" fontId="17" fillId="17" borderId="0" applyNumberFormat="0" applyBorder="0" applyAlignment="0" applyProtection="0"/>
    <xf numFmtId="0" fontId="18" fillId="2" borderId="1" applyNumberFormat="0" applyAlignment="0" applyProtection="0"/>
    <xf numFmtId="0" fontId="17" fillId="18" borderId="0" applyNumberFormat="0" applyBorder="0" applyAlignment="0" applyProtection="0"/>
    <xf numFmtId="0" fontId="17" fillId="19" borderId="0" applyNumberFormat="0" applyBorder="0" applyAlignment="0" applyProtection="0"/>
    <xf numFmtId="0" fontId="17" fillId="20" borderId="0" applyNumberFormat="0" applyBorder="0" applyAlignment="0" applyProtection="0"/>
    <xf numFmtId="0" fontId="19" fillId="21" borderId="0" applyNumberFormat="0" applyBorder="0" applyAlignment="0" applyProtection="0"/>
    <xf numFmtId="0" fontId="15" fillId="0" borderId="0"/>
    <xf numFmtId="0" fontId="17" fillId="8" borderId="0" applyNumberFormat="0" applyBorder="0" applyAlignment="0" applyProtection="0"/>
    <xf numFmtId="0" fontId="19" fillId="22" borderId="0" applyNumberFormat="0" applyBorder="0" applyAlignment="0" applyProtection="0"/>
    <xf numFmtId="0" fontId="15" fillId="0" borderId="0"/>
    <xf numFmtId="0" fontId="17" fillId="22" borderId="0" applyNumberFormat="0" applyBorder="0" applyAlignment="0" applyProtection="0"/>
    <xf numFmtId="0" fontId="20" fillId="0" borderId="0" applyNumberFormat="0" applyFill="0" applyBorder="0" applyAlignment="0" applyProtection="0"/>
    <xf numFmtId="0" fontId="17" fillId="23" borderId="0" applyNumberFormat="0" applyBorder="0" applyAlignment="0" applyProtection="0"/>
    <xf numFmtId="0" fontId="21" fillId="0" borderId="0" applyNumberFormat="0" applyFill="0" applyBorder="0" applyAlignment="0" applyProtection="0"/>
    <xf numFmtId="0" fontId="17" fillId="19" borderId="0" applyNumberFormat="0" applyBorder="0" applyAlignment="0" applyProtection="0"/>
    <xf numFmtId="0" fontId="17" fillId="15" borderId="0" applyNumberFormat="0" applyBorder="0" applyAlignment="0" applyProtection="0"/>
    <xf numFmtId="0" fontId="17" fillId="6" borderId="0" applyNumberFormat="0" applyBorder="0" applyAlignment="0" applyProtection="0"/>
    <xf numFmtId="0" fontId="19" fillId="23" borderId="0" applyNumberFormat="0" applyBorder="0" applyAlignment="0" applyProtection="0"/>
    <xf numFmtId="0" fontId="23" fillId="16" borderId="0" applyNumberFormat="0" applyBorder="0" applyAlignment="0" applyProtection="0"/>
    <xf numFmtId="0" fontId="22" fillId="2" borderId="8" applyNumberFormat="0" applyAlignment="0" applyProtection="0"/>
    <xf numFmtId="0" fontId="19" fillId="24" borderId="0" applyNumberFormat="0" applyBorder="0" applyAlignment="0" applyProtection="0"/>
    <xf numFmtId="0" fontId="19" fillId="25" borderId="0" applyNumberFormat="0" applyBorder="0" applyAlignment="0" applyProtection="0"/>
    <xf numFmtId="0" fontId="19" fillId="26" borderId="0" applyNumberFormat="0" applyBorder="0" applyAlignment="0" applyProtection="0"/>
    <xf numFmtId="0" fontId="19" fillId="27" borderId="0" applyNumberFormat="0" applyBorder="0" applyAlignment="0" applyProtection="0"/>
    <xf numFmtId="0" fontId="19" fillId="28" borderId="0" applyNumberFormat="0" applyBorder="0" applyAlignment="0" applyProtection="0"/>
    <xf numFmtId="0" fontId="19" fillId="29" borderId="0" applyNumberFormat="0" applyBorder="0" applyAlignment="0" applyProtection="0"/>
    <xf numFmtId="0" fontId="19" fillId="24" borderId="0" applyNumberFormat="0" applyBorder="0" applyAlignment="0" applyProtection="0"/>
    <xf numFmtId="0" fontId="19" fillId="25" borderId="0" applyNumberFormat="0" applyBorder="0" applyAlignment="0" applyProtection="0"/>
    <xf numFmtId="0" fontId="19" fillId="30" borderId="0" applyNumberFormat="0" applyBorder="0" applyAlignment="0" applyProtection="0"/>
    <xf numFmtId="0" fontId="24" fillId="18" borderId="0" applyNumberFormat="0" applyBorder="0" applyAlignment="0" applyProtection="0"/>
    <xf numFmtId="0" fontId="26" fillId="31" borderId="2" applyNumberFormat="0" applyAlignment="0" applyProtection="0"/>
    <xf numFmtId="0" fontId="25" fillId="0" borderId="4" applyNumberFormat="0" applyFill="0" applyAlignment="0" applyProtection="0"/>
    <xf numFmtId="0" fontId="15" fillId="7" borderId="7" applyNumberFormat="0" applyFont="0" applyAlignment="0" applyProtection="0"/>
    <xf numFmtId="0" fontId="27" fillId="0" borderId="0" applyNumberFormat="0" applyFill="0" applyBorder="0" applyAlignment="0" applyProtection="0"/>
    <xf numFmtId="0" fontId="28" fillId="0" borderId="3" applyNumberFormat="0" applyFill="0" applyAlignment="0" applyProtection="0"/>
    <xf numFmtId="0" fontId="29" fillId="0" borderId="5" applyNumberFormat="0" applyFill="0" applyAlignment="0" applyProtection="0"/>
    <xf numFmtId="0" fontId="29" fillId="0" borderId="0" applyNumberFormat="0" applyFill="0" applyBorder="0" applyAlignment="0" applyProtection="0"/>
    <xf numFmtId="0" fontId="30" fillId="8" borderId="1" applyNumberFormat="0" applyAlignment="0" applyProtection="0"/>
    <xf numFmtId="0" fontId="31" fillId="0" borderId="6" applyNumberFormat="0" applyFill="0" applyAlignment="0" applyProtection="0"/>
    <xf numFmtId="0" fontId="15" fillId="0" borderId="0"/>
    <xf numFmtId="0" fontId="32" fillId="3" borderId="0" applyNumberFormat="0" applyBorder="0" applyAlignment="0" applyProtection="0"/>
    <xf numFmtId="0" fontId="15" fillId="0" borderId="0"/>
    <xf numFmtId="0" fontId="15" fillId="0" borderId="0"/>
    <xf numFmtId="0" fontId="33" fillId="0" borderId="9" applyNumberFormat="0" applyFill="0" applyAlignment="0" applyProtection="0"/>
    <xf numFmtId="0" fontId="34" fillId="0" borderId="0"/>
    <xf numFmtId="0" fontId="9" fillId="0" borderId="0"/>
    <xf numFmtId="0" fontId="9" fillId="0" borderId="0"/>
    <xf numFmtId="0" fontId="9" fillId="0" borderId="0"/>
    <xf numFmtId="0" fontId="9" fillId="0" borderId="0"/>
    <xf numFmtId="0" fontId="9" fillId="0" borderId="0"/>
    <xf numFmtId="0" fontId="9" fillId="7" borderId="7" applyNumberFormat="0" applyFont="0" applyAlignment="0" applyProtection="0"/>
  </cellStyleXfs>
  <cellXfs count="359">
    <xf numFmtId="0" fontId="0" fillId="0" borderId="0" xfId="0"/>
    <xf numFmtId="0" fontId="2" fillId="0" borderId="0" xfId="0" applyFont="1"/>
    <xf numFmtId="0" fontId="0" fillId="0" borderId="10" xfId="0" applyBorder="1"/>
    <xf numFmtId="0" fontId="0" fillId="0" borderId="11" xfId="0" applyBorder="1"/>
    <xf numFmtId="0" fontId="3" fillId="0" borderId="10" xfId="0" applyFont="1" applyBorder="1"/>
    <xf numFmtId="0" fontId="3" fillId="0" borderId="11" xfId="0" applyFont="1" applyBorder="1"/>
    <xf numFmtId="0" fontId="3" fillId="0" borderId="12" xfId="0" applyFont="1" applyBorder="1"/>
    <xf numFmtId="0" fontId="0" fillId="0" borderId="12" xfId="0" applyBorder="1"/>
    <xf numFmtId="0" fontId="4" fillId="0" borderId="13" xfId="0" applyFont="1" applyBorder="1"/>
    <xf numFmtId="0" fontId="5" fillId="0" borderId="13" xfId="0" applyFont="1" applyBorder="1"/>
    <xf numFmtId="0" fontId="6" fillId="0" borderId="13" xfId="0" applyFont="1" applyBorder="1"/>
    <xf numFmtId="0" fontId="0" fillId="0" borderId="14" xfId="0" applyBorder="1"/>
    <xf numFmtId="0" fontId="3" fillId="0" borderId="15" xfId="0" applyFont="1" applyBorder="1" applyAlignment="1">
      <alignment horizontal="center"/>
    </xf>
    <xf numFmtId="0" fontId="3" fillId="0" borderId="16" xfId="0" applyFont="1" applyBorder="1" applyAlignment="1">
      <alignment horizontal="center"/>
    </xf>
    <xf numFmtId="0" fontId="3" fillId="0" borderId="17" xfId="0" applyFont="1" applyBorder="1" applyAlignment="1">
      <alignment horizontal="center"/>
    </xf>
    <xf numFmtId="0" fontId="0" fillId="0" borderId="15" xfId="0" applyBorder="1"/>
    <xf numFmtId="0" fontId="0" fillId="0" borderId="16" xfId="0" applyBorder="1"/>
    <xf numFmtId="0" fontId="0" fillId="0" borderId="17" xfId="0" applyBorder="1"/>
    <xf numFmtId="0" fontId="1" fillId="2" borderId="18" xfId="0" applyFont="1" applyFill="1" applyBorder="1"/>
    <xf numFmtId="0" fontId="3" fillId="0" borderId="18" xfId="0" applyFont="1" applyBorder="1"/>
    <xf numFmtId="0" fontId="3" fillId="0" borderId="19" xfId="0" applyFont="1" applyBorder="1"/>
    <xf numFmtId="0" fontId="3" fillId="0" borderId="20" xfId="0" applyFont="1" applyBorder="1"/>
    <xf numFmtId="0" fontId="3" fillId="0" borderId="21" xfId="0" applyFont="1" applyBorder="1"/>
    <xf numFmtId="0" fontId="3" fillId="0" borderId="22" xfId="0" applyFont="1" applyBorder="1"/>
    <xf numFmtId="0" fontId="3" fillId="0" borderId="21" xfId="0" applyFont="1" applyBorder="1" applyAlignment="1">
      <alignment horizontal="left"/>
    </xf>
    <xf numFmtId="0" fontId="3" fillId="0" borderId="19" xfId="0" applyFont="1" applyBorder="1" applyAlignment="1">
      <alignment wrapText="1"/>
    </xf>
    <xf numFmtId="0" fontId="3" fillId="0" borderId="20" xfId="0" applyFont="1" applyBorder="1" applyAlignment="1">
      <alignment wrapText="1"/>
    </xf>
    <xf numFmtId="0" fontId="3" fillId="0" borderId="21" xfId="0" applyFont="1" applyBorder="1" applyAlignment="1">
      <alignment wrapText="1"/>
    </xf>
    <xf numFmtId="0" fontId="3" fillId="0" borderId="22" xfId="0" applyFont="1" applyBorder="1" applyAlignment="1">
      <alignment wrapText="1"/>
    </xf>
    <xf numFmtId="0" fontId="3" fillId="0" borderId="18" xfId="0" applyFont="1" applyBorder="1" applyAlignment="1">
      <alignment wrapText="1"/>
    </xf>
    <xf numFmtId="0" fontId="0" fillId="0" borderId="0" xfId="0" applyAlignment="1">
      <alignment wrapText="1"/>
    </xf>
    <xf numFmtId="0" fontId="1" fillId="2" borderId="23" xfId="0" applyFont="1" applyFill="1" applyBorder="1" applyAlignment="1">
      <alignment wrapText="1"/>
    </xf>
    <xf numFmtId="0" fontId="0" fillId="0" borderId="23" xfId="0" applyBorder="1" applyAlignment="1">
      <alignment wrapText="1"/>
    </xf>
    <xf numFmtId="0" fontId="3" fillId="0" borderId="0" xfId="0" applyFont="1" applyAlignment="1">
      <alignment wrapText="1"/>
    </xf>
    <xf numFmtId="0" fontId="3" fillId="0" borderId="23" xfId="0" applyFont="1" applyBorder="1" applyAlignment="1">
      <alignment wrapText="1"/>
    </xf>
    <xf numFmtId="0" fontId="3" fillId="3" borderId="24" xfId="0" applyFont="1" applyFill="1" applyBorder="1" applyAlignment="1">
      <alignment wrapText="1"/>
    </xf>
    <xf numFmtId="0" fontId="3" fillId="3" borderId="25" xfId="0" applyFont="1" applyFill="1" applyBorder="1" applyAlignment="1">
      <alignment wrapText="1"/>
    </xf>
    <xf numFmtId="0" fontId="3" fillId="3" borderId="26" xfId="0" applyFont="1" applyFill="1" applyBorder="1" applyAlignment="1">
      <alignment wrapText="1"/>
    </xf>
    <xf numFmtId="0" fontId="1" fillId="2" borderId="18" xfId="0" applyFont="1" applyFill="1" applyBorder="1" applyAlignment="1">
      <alignment wrapText="1"/>
    </xf>
    <xf numFmtId="0" fontId="3" fillId="0" borderId="21" xfId="0" applyFont="1" applyBorder="1" applyAlignment="1">
      <alignment horizontal="left" wrapText="1"/>
    </xf>
    <xf numFmtId="0" fontId="7" fillId="0" borderId="13" xfId="0" applyFont="1" applyBorder="1"/>
    <xf numFmtId="0" fontId="8" fillId="0" borderId="14" xfId="0" applyFont="1" applyBorder="1"/>
    <xf numFmtId="0" fontId="3" fillId="4" borderId="24" xfId="0" applyFont="1" applyFill="1" applyBorder="1" applyAlignment="1">
      <alignment wrapText="1"/>
    </xf>
    <xf numFmtId="0" fontId="3" fillId="4" borderId="25" xfId="0" applyFont="1" applyFill="1" applyBorder="1" applyAlignment="1">
      <alignment wrapText="1"/>
    </xf>
    <xf numFmtId="0" fontId="3" fillId="4" borderId="26" xfId="0" applyFont="1" applyFill="1" applyBorder="1" applyAlignment="1">
      <alignment wrapText="1"/>
    </xf>
    <xf numFmtId="0" fontId="10" fillId="0" borderId="27" xfId="0" applyFont="1" applyBorder="1" applyAlignment="1">
      <alignment wrapText="1"/>
    </xf>
    <xf numFmtId="0" fontId="10" fillId="0" borderId="28" xfId="0" applyFont="1" applyBorder="1" applyAlignment="1">
      <alignment wrapText="1"/>
    </xf>
    <xf numFmtId="0" fontId="10" fillId="0" borderId="29" xfId="0" applyFont="1" applyBorder="1" applyAlignment="1">
      <alignment wrapText="1"/>
    </xf>
    <xf numFmtId="0" fontId="10" fillId="0" borderId="30" xfId="0" applyFont="1" applyBorder="1" applyAlignment="1">
      <alignment wrapText="1"/>
    </xf>
    <xf numFmtId="0" fontId="10" fillId="0" borderId="31" xfId="0" applyFont="1" applyBorder="1" applyAlignment="1">
      <alignment wrapText="1"/>
    </xf>
    <xf numFmtId="0" fontId="3" fillId="0" borderId="0" xfId="0" applyFont="1" applyBorder="1" applyAlignment="1">
      <alignment wrapText="1"/>
    </xf>
    <xf numFmtId="0" fontId="3" fillId="5" borderId="24" xfId="0" applyFont="1" applyFill="1" applyBorder="1" applyAlignment="1">
      <alignment wrapText="1"/>
    </xf>
    <xf numFmtId="0" fontId="3" fillId="5" borderId="25" xfId="0" applyFont="1" applyFill="1" applyBorder="1" applyAlignment="1">
      <alignment wrapText="1"/>
    </xf>
    <xf numFmtId="0" fontId="3" fillId="5" borderId="26" xfId="0" applyFont="1" applyFill="1" applyBorder="1" applyAlignment="1">
      <alignment wrapText="1"/>
    </xf>
    <xf numFmtId="0" fontId="12" fillId="0" borderId="27" xfId="0" applyFont="1" applyBorder="1" applyAlignment="1">
      <alignment wrapText="1"/>
    </xf>
    <xf numFmtId="0" fontId="3" fillId="0" borderId="27" xfId="0" applyFont="1" applyBorder="1" applyAlignment="1">
      <alignment wrapText="1"/>
    </xf>
    <xf numFmtId="0" fontId="3" fillId="0" borderId="28" xfId="0" applyFont="1" applyBorder="1" applyAlignment="1">
      <alignment wrapText="1"/>
    </xf>
    <xf numFmtId="0" fontId="3" fillId="0" borderId="29" xfId="0" applyFont="1" applyBorder="1" applyAlignment="1">
      <alignment wrapText="1"/>
    </xf>
    <xf numFmtId="0" fontId="3" fillId="0" borderId="30" xfId="0" applyFont="1" applyBorder="1" applyAlignment="1">
      <alignment wrapText="1"/>
    </xf>
    <xf numFmtId="0" fontId="3" fillId="0" borderId="31" xfId="0" applyFont="1" applyBorder="1" applyAlignment="1">
      <alignment wrapText="1"/>
    </xf>
    <xf numFmtId="0" fontId="3" fillId="0" borderId="20" xfId="1" applyFont="1" applyBorder="1" applyAlignment="1">
      <alignment wrapText="1"/>
    </xf>
    <xf numFmtId="0" fontId="3" fillId="0" borderId="19" xfId="1" applyFont="1" applyBorder="1" applyAlignment="1">
      <alignment wrapText="1"/>
    </xf>
    <xf numFmtId="0" fontId="3" fillId="0" borderId="21" xfId="1" applyFont="1" applyBorder="1" applyAlignment="1">
      <alignment wrapText="1"/>
    </xf>
    <xf numFmtId="0" fontId="3" fillId="0" borderId="22" xfId="1" applyFont="1" applyBorder="1" applyAlignment="1">
      <alignment wrapText="1"/>
    </xf>
    <xf numFmtId="0" fontId="3" fillId="0" borderId="18" xfId="1" applyFont="1" applyBorder="1" applyAlignment="1">
      <alignment wrapText="1"/>
    </xf>
    <xf numFmtId="0" fontId="12" fillId="0" borderId="0" xfId="0" applyFont="1" applyAlignment="1">
      <alignment wrapText="1"/>
    </xf>
    <xf numFmtId="0" fontId="12" fillId="0" borderId="20" xfId="0" applyFont="1" applyBorder="1" applyAlignment="1">
      <alignment wrapText="1"/>
    </xf>
    <xf numFmtId="0" fontId="12" fillId="0" borderId="19" xfId="0" applyFont="1" applyBorder="1" applyAlignment="1">
      <alignment wrapText="1"/>
    </xf>
    <xf numFmtId="0" fontId="12" fillId="0" borderId="21" xfId="0" applyFont="1" applyBorder="1" applyAlignment="1">
      <alignment wrapText="1"/>
    </xf>
    <xf numFmtId="0" fontId="13" fillId="0" borderId="23" xfId="0" applyFont="1" applyBorder="1" applyAlignment="1">
      <alignment wrapText="1"/>
    </xf>
    <xf numFmtId="0" fontId="1" fillId="0" borderId="23" xfId="0" applyFont="1" applyBorder="1" applyAlignment="1">
      <alignment wrapText="1"/>
    </xf>
    <xf numFmtId="0" fontId="13" fillId="5" borderId="24" xfId="0" applyFont="1" applyFill="1" applyBorder="1" applyAlignment="1">
      <alignment wrapText="1"/>
    </xf>
    <xf numFmtId="0" fontId="13" fillId="3" borderId="24" xfId="0" applyFont="1" applyFill="1" applyBorder="1" applyAlignment="1">
      <alignment wrapText="1"/>
    </xf>
    <xf numFmtId="0" fontId="13" fillId="5" borderId="25" xfId="0" applyFont="1" applyFill="1" applyBorder="1" applyAlignment="1">
      <alignment wrapText="1"/>
    </xf>
    <xf numFmtId="0" fontId="13" fillId="3" borderId="25" xfId="0" applyFont="1" applyFill="1" applyBorder="1" applyAlignment="1">
      <alignment wrapText="1"/>
    </xf>
    <xf numFmtId="0" fontId="13" fillId="5" borderId="26" xfId="0" applyFont="1" applyFill="1" applyBorder="1" applyAlignment="1">
      <alignment wrapText="1"/>
    </xf>
    <xf numFmtId="0" fontId="13" fillId="3" borderId="26" xfId="0" applyFont="1" applyFill="1" applyBorder="1" applyAlignment="1">
      <alignment wrapText="1"/>
    </xf>
    <xf numFmtId="0" fontId="13" fillId="0" borderId="0" xfId="0" applyFont="1" applyBorder="1" applyAlignment="1">
      <alignment wrapText="1"/>
    </xf>
    <xf numFmtId="0" fontId="13" fillId="0" borderId="0" xfId="0" applyFont="1" applyAlignment="1">
      <alignment wrapText="1"/>
    </xf>
    <xf numFmtId="0" fontId="3" fillId="9" borderId="20" xfId="1" applyFont="1" applyFill="1" applyBorder="1" applyAlignment="1">
      <alignment wrapText="1"/>
    </xf>
    <xf numFmtId="0" fontId="12" fillId="0" borderId="20" xfId="1" applyFont="1" applyBorder="1" applyAlignment="1">
      <alignment wrapText="1"/>
    </xf>
    <xf numFmtId="0" fontId="3" fillId="9" borderId="20" xfId="0" applyFont="1" applyFill="1" applyBorder="1" applyAlignment="1">
      <alignment wrapText="1"/>
    </xf>
    <xf numFmtId="0" fontId="3" fillId="9" borderId="28" xfId="0" applyFont="1" applyFill="1" applyBorder="1" applyAlignment="1">
      <alignment wrapText="1"/>
    </xf>
    <xf numFmtId="0" fontId="3" fillId="10" borderId="20" xfId="1" applyFont="1" applyFill="1" applyBorder="1" applyAlignment="1">
      <alignment wrapText="1"/>
    </xf>
    <xf numFmtId="0" fontId="12" fillId="9" borderId="27" xfId="0" applyFont="1" applyFill="1" applyBorder="1" applyAlignment="1">
      <alignment wrapText="1"/>
    </xf>
    <xf numFmtId="0" fontId="3" fillId="9" borderId="19" xfId="0" applyFont="1" applyFill="1" applyBorder="1" applyAlignment="1">
      <alignment wrapText="1"/>
    </xf>
    <xf numFmtId="0" fontId="12" fillId="9" borderId="20" xfId="0" applyFont="1" applyFill="1" applyBorder="1" applyAlignment="1">
      <alignment wrapText="1"/>
    </xf>
    <xf numFmtId="0" fontId="12" fillId="0" borderId="28" xfId="0" applyFont="1" applyBorder="1" applyAlignment="1">
      <alignment wrapText="1"/>
    </xf>
    <xf numFmtId="0" fontId="13" fillId="0" borderId="20" xfId="0" applyFont="1" applyBorder="1" applyAlignment="1">
      <alignment wrapText="1"/>
    </xf>
    <xf numFmtId="0" fontId="3" fillId="0" borderId="32" xfId="0" applyFont="1" applyBorder="1" applyAlignment="1">
      <alignment wrapText="1"/>
    </xf>
    <xf numFmtId="0" fontId="3" fillId="0" borderId="32" xfId="1" applyFont="1" applyBorder="1" applyAlignment="1">
      <alignment wrapText="1"/>
    </xf>
    <xf numFmtId="0" fontId="3" fillId="0" borderId="33" xfId="0" applyFont="1" applyBorder="1" applyAlignment="1">
      <alignment wrapText="1"/>
    </xf>
    <xf numFmtId="0" fontId="3" fillId="0" borderId="34" xfId="0" applyFont="1" applyBorder="1" applyAlignment="1">
      <alignment wrapText="1"/>
    </xf>
    <xf numFmtId="0" fontId="3" fillId="0" borderId="35" xfId="0" applyFont="1" applyBorder="1" applyAlignment="1">
      <alignment wrapText="1"/>
    </xf>
    <xf numFmtId="0" fontId="12" fillId="0" borderId="35" xfId="0" applyFont="1" applyBorder="1" applyAlignment="1">
      <alignment wrapText="1"/>
    </xf>
    <xf numFmtId="0" fontId="3" fillId="0" borderId="35" xfId="1" applyFont="1" applyBorder="1" applyAlignment="1">
      <alignment wrapText="1"/>
    </xf>
    <xf numFmtId="0" fontId="3" fillId="5" borderId="36" xfId="0" applyFont="1" applyFill="1" applyBorder="1" applyAlignment="1">
      <alignment wrapText="1"/>
    </xf>
    <xf numFmtId="0" fontId="3" fillId="3" borderId="36" xfId="0" applyFont="1" applyFill="1" applyBorder="1" applyAlignment="1">
      <alignment wrapText="1"/>
    </xf>
    <xf numFmtId="0" fontId="3" fillId="0" borderId="37" xfId="0" applyFont="1" applyBorder="1" applyAlignment="1">
      <alignment wrapText="1"/>
    </xf>
    <xf numFmtId="0" fontId="12" fillId="0" borderId="19" xfId="4" applyFont="1" applyBorder="1" applyAlignment="1">
      <alignment wrapText="1"/>
    </xf>
    <xf numFmtId="0" fontId="12" fillId="0" borderId="20" xfId="4" applyFont="1" applyBorder="1" applyAlignment="1">
      <alignment wrapText="1"/>
    </xf>
    <xf numFmtId="0" fontId="12" fillId="0" borderId="21" xfId="4" applyFont="1" applyBorder="1" applyAlignment="1">
      <alignment wrapText="1"/>
    </xf>
    <xf numFmtId="0" fontId="12" fillId="0" borderId="22" xfId="4" applyFont="1" applyBorder="1" applyAlignment="1">
      <alignment wrapText="1"/>
    </xf>
    <xf numFmtId="0" fontId="12" fillId="0" borderId="18" xfId="4" applyFont="1" applyBorder="1" applyAlignment="1">
      <alignment wrapText="1"/>
    </xf>
    <xf numFmtId="0" fontId="3" fillId="0" borderId="38" xfId="0" applyFont="1" applyBorder="1" applyAlignment="1">
      <alignment wrapText="1"/>
    </xf>
    <xf numFmtId="0" fontId="3" fillId="0" borderId="39" xfId="0" applyFont="1" applyBorder="1" applyAlignment="1">
      <alignment wrapText="1"/>
    </xf>
    <xf numFmtId="0" fontId="3" fillId="0" borderId="40" xfId="0" applyFont="1" applyBorder="1" applyAlignment="1">
      <alignment wrapText="1"/>
    </xf>
    <xf numFmtId="0" fontId="12" fillId="0" borderId="41" xfId="0" applyFont="1" applyBorder="1" applyAlignment="1">
      <alignment wrapText="1"/>
    </xf>
    <xf numFmtId="0" fontId="3" fillId="0" borderId="42" xfId="0" applyFont="1" applyBorder="1" applyAlignment="1">
      <alignment wrapText="1"/>
    </xf>
    <xf numFmtId="0" fontId="12" fillId="0" borderId="35" xfId="4" applyFont="1" applyBorder="1" applyAlignment="1">
      <alignment wrapText="1"/>
    </xf>
    <xf numFmtId="0" fontId="3" fillId="11" borderId="25" xfId="0" applyFont="1" applyFill="1" applyBorder="1" applyAlignment="1">
      <alignment wrapText="1"/>
    </xf>
    <xf numFmtId="0" fontId="3" fillId="11" borderId="25" xfId="0" quotePrefix="1" applyFont="1" applyFill="1" applyBorder="1" applyAlignment="1">
      <alignment wrapText="1"/>
    </xf>
    <xf numFmtId="0" fontId="6" fillId="0" borderId="43" xfId="0" applyFont="1" applyBorder="1"/>
    <xf numFmtId="0" fontId="0" fillId="0" borderId="44" xfId="0" applyBorder="1"/>
    <xf numFmtId="0" fontId="12" fillId="0" borderId="32" xfId="4" applyFont="1" applyBorder="1" applyAlignment="1">
      <alignment wrapText="1"/>
    </xf>
    <xf numFmtId="0" fontId="3" fillId="0" borderId="45" xfId="0" applyFont="1" applyBorder="1" applyAlignment="1">
      <alignment wrapText="1"/>
    </xf>
    <xf numFmtId="0" fontId="3" fillId="11" borderId="36" xfId="0" applyFont="1" applyFill="1" applyBorder="1" applyAlignment="1">
      <alignment wrapText="1"/>
    </xf>
    <xf numFmtId="0" fontId="3" fillId="11" borderId="26" xfId="0" quotePrefix="1" applyFont="1" applyFill="1" applyBorder="1" applyAlignment="1">
      <alignment wrapText="1"/>
    </xf>
    <xf numFmtId="0" fontId="12" fillId="11" borderId="20" xfId="0" applyFont="1" applyFill="1" applyBorder="1" applyAlignment="1">
      <alignment wrapText="1"/>
    </xf>
    <xf numFmtId="0" fontId="12" fillId="11" borderId="21" xfId="0" applyFont="1" applyFill="1" applyBorder="1" applyAlignment="1">
      <alignment wrapText="1"/>
    </xf>
    <xf numFmtId="0" fontId="0" fillId="0" borderId="46" xfId="0" applyBorder="1"/>
    <xf numFmtId="0" fontId="0" fillId="0" borderId="47" xfId="0" applyBorder="1"/>
    <xf numFmtId="0" fontId="0" fillId="0" borderId="48" xfId="0" applyBorder="1"/>
    <xf numFmtId="0" fontId="0" fillId="0" borderId="49" xfId="0" applyBorder="1"/>
    <xf numFmtId="0" fontId="3" fillId="0" borderId="20" xfId="4" applyFont="1" applyBorder="1" applyAlignment="1">
      <alignment wrapText="1"/>
    </xf>
    <xf numFmtId="0" fontId="3" fillId="0" borderId="21" xfId="4" applyFont="1" applyBorder="1" applyAlignment="1">
      <alignment wrapText="1"/>
    </xf>
    <xf numFmtId="0" fontId="3" fillId="12" borderId="20" xfId="0" applyFont="1" applyFill="1" applyBorder="1" applyAlignment="1">
      <alignment wrapText="1"/>
    </xf>
    <xf numFmtId="0" fontId="3" fillId="12" borderId="27" xfId="0" applyFont="1" applyFill="1" applyBorder="1" applyAlignment="1">
      <alignment wrapText="1"/>
    </xf>
    <xf numFmtId="0" fontId="3" fillId="12" borderId="19" xfId="1" applyFont="1" applyFill="1" applyBorder="1" applyAlignment="1">
      <alignment wrapText="1"/>
    </xf>
    <xf numFmtId="0" fontId="3" fillId="12" borderId="20" xfId="1" applyFont="1" applyFill="1" applyBorder="1" applyAlignment="1">
      <alignment wrapText="1"/>
    </xf>
    <xf numFmtId="0" fontId="3" fillId="12" borderId="19" xfId="0" applyFont="1" applyFill="1" applyBorder="1" applyAlignment="1">
      <alignment wrapText="1"/>
    </xf>
    <xf numFmtId="0" fontId="3" fillId="9" borderId="21" xfId="0" applyFont="1" applyFill="1" applyBorder="1" applyAlignment="1">
      <alignment wrapText="1"/>
    </xf>
    <xf numFmtId="0" fontId="3" fillId="9" borderId="50" xfId="0" applyFont="1" applyFill="1" applyBorder="1" applyAlignment="1">
      <alignment wrapText="1"/>
    </xf>
    <xf numFmtId="0" fontId="3" fillId="9" borderId="38" xfId="0" applyFont="1" applyFill="1" applyBorder="1" applyAlignment="1">
      <alignment wrapText="1"/>
    </xf>
    <xf numFmtId="0" fontId="3" fillId="9" borderId="51" xfId="0" applyFont="1" applyFill="1" applyBorder="1" applyAlignment="1">
      <alignment wrapText="1"/>
    </xf>
    <xf numFmtId="0" fontId="12" fillId="9" borderId="20" xfId="4" applyFont="1" applyFill="1" applyBorder="1" applyAlignment="1">
      <alignment wrapText="1"/>
    </xf>
    <xf numFmtId="0" fontId="3" fillId="9" borderId="19" xfId="1" applyFont="1" applyFill="1" applyBorder="1" applyAlignment="1">
      <alignment wrapText="1"/>
    </xf>
    <xf numFmtId="0" fontId="3" fillId="9" borderId="21" xfId="1" applyFont="1" applyFill="1" applyBorder="1" applyAlignment="1">
      <alignment wrapText="1"/>
    </xf>
    <xf numFmtId="0" fontId="3" fillId="12" borderId="38" xfId="0" applyFont="1" applyFill="1" applyBorder="1" applyAlignment="1">
      <alignment wrapText="1"/>
    </xf>
    <xf numFmtId="0" fontId="12" fillId="9" borderId="0" xfId="0" applyFont="1" applyFill="1" applyAlignment="1">
      <alignment wrapText="1"/>
    </xf>
    <xf numFmtId="0" fontId="3" fillId="12" borderId="20" xfId="4" applyFont="1" applyFill="1" applyBorder="1" applyAlignment="1">
      <alignment wrapText="1"/>
    </xf>
    <xf numFmtId="0" fontId="12" fillId="9" borderId="35" xfId="0" applyFont="1" applyFill="1" applyBorder="1" applyAlignment="1">
      <alignment wrapText="1"/>
    </xf>
    <xf numFmtId="0" fontId="12" fillId="9" borderId="45" xfId="0" applyFont="1" applyFill="1" applyBorder="1" applyAlignment="1">
      <alignment wrapText="1"/>
    </xf>
    <xf numFmtId="0" fontId="3" fillId="9" borderId="35" xfId="0" applyFont="1" applyFill="1" applyBorder="1" applyAlignment="1">
      <alignment wrapText="1"/>
    </xf>
    <xf numFmtId="0" fontId="12" fillId="9" borderId="19" xfId="0" applyFont="1" applyFill="1" applyBorder="1" applyAlignment="1">
      <alignment wrapText="1"/>
    </xf>
    <xf numFmtId="0" fontId="3" fillId="9" borderId="45" xfId="0" applyFont="1" applyFill="1" applyBorder="1" applyAlignment="1">
      <alignment wrapText="1"/>
    </xf>
    <xf numFmtId="0" fontId="12" fillId="9" borderId="35" xfId="4" applyFont="1" applyFill="1" applyBorder="1" applyAlignment="1">
      <alignment wrapText="1"/>
    </xf>
    <xf numFmtId="0" fontId="3" fillId="12" borderId="28" xfId="0" applyFont="1" applyFill="1" applyBorder="1" applyAlignment="1">
      <alignment wrapText="1"/>
    </xf>
    <xf numFmtId="0" fontId="3" fillId="9" borderId="36" xfId="0" applyFont="1" applyFill="1" applyBorder="1" applyAlignment="1">
      <alignment wrapText="1"/>
    </xf>
    <xf numFmtId="0" fontId="3" fillId="9" borderId="25" xfId="0" applyFont="1" applyFill="1" applyBorder="1" applyAlignment="1">
      <alignment wrapText="1"/>
    </xf>
    <xf numFmtId="0" fontId="3" fillId="9" borderId="26" xfId="0" quotePrefix="1" applyFont="1" applyFill="1" applyBorder="1" applyAlignment="1">
      <alignment wrapText="1"/>
    </xf>
    <xf numFmtId="0" fontId="3" fillId="12" borderId="25" xfId="0" applyFont="1" applyFill="1" applyBorder="1" applyAlignment="1">
      <alignment wrapText="1"/>
    </xf>
    <xf numFmtId="0" fontId="13" fillId="0" borderId="20" xfId="1" applyFont="1" applyBorder="1" applyAlignment="1">
      <alignment wrapText="1"/>
    </xf>
    <xf numFmtId="0" fontId="13" fillId="0" borderId="28" xfId="0" applyFont="1" applyBorder="1" applyAlignment="1">
      <alignment wrapText="1"/>
    </xf>
    <xf numFmtId="0" fontId="13" fillId="0" borderId="20" xfId="4" applyFont="1" applyBorder="1" applyAlignment="1">
      <alignment wrapText="1"/>
    </xf>
    <xf numFmtId="0" fontId="3" fillId="12" borderId="35" xfId="1" applyFont="1" applyFill="1" applyBorder="1" applyAlignment="1">
      <alignment wrapText="1"/>
    </xf>
    <xf numFmtId="0" fontId="3" fillId="0" borderId="19" xfId="0" applyFont="1" applyFill="1" applyBorder="1" applyAlignment="1">
      <alignment wrapText="1"/>
    </xf>
    <xf numFmtId="0" fontId="3" fillId="0" borderId="19" xfId="1" applyFont="1" applyFill="1" applyBorder="1" applyAlignment="1">
      <alignment wrapText="1"/>
    </xf>
    <xf numFmtId="0" fontId="3" fillId="0" borderId="20" xfId="1" applyFont="1" applyFill="1" applyBorder="1" applyAlignment="1">
      <alignment wrapText="1"/>
    </xf>
    <xf numFmtId="0" fontId="3" fillId="0" borderId="20" xfId="0" applyFont="1" applyFill="1" applyBorder="1" applyAlignment="1">
      <alignment wrapText="1"/>
    </xf>
    <xf numFmtId="0" fontId="3" fillId="0" borderId="28" xfId="0" applyFont="1" applyFill="1" applyBorder="1" applyAlignment="1">
      <alignment wrapText="1"/>
    </xf>
    <xf numFmtId="0" fontId="3" fillId="0" borderId="20" xfId="4" applyFont="1" applyFill="1" applyBorder="1" applyAlignment="1">
      <alignment wrapText="1"/>
    </xf>
    <xf numFmtId="0" fontId="3" fillId="0" borderId="21" xfId="0" applyFont="1" applyFill="1" applyBorder="1" applyAlignment="1">
      <alignment wrapText="1"/>
    </xf>
    <xf numFmtId="0" fontId="3" fillId="0" borderId="21" xfId="1" applyFont="1" applyFill="1" applyBorder="1" applyAlignment="1">
      <alignment wrapText="1"/>
    </xf>
    <xf numFmtId="0" fontId="3" fillId="0" borderId="21" xfId="4" applyFont="1" applyFill="1" applyBorder="1" applyAlignment="1">
      <alignment wrapText="1"/>
    </xf>
    <xf numFmtId="0" fontId="3" fillId="0" borderId="22" xfId="0" applyFont="1" applyFill="1" applyBorder="1" applyAlignment="1">
      <alignment wrapText="1"/>
    </xf>
    <xf numFmtId="0" fontId="3" fillId="0" borderId="22" xfId="1" applyFont="1" applyFill="1" applyBorder="1" applyAlignment="1">
      <alignment wrapText="1"/>
    </xf>
    <xf numFmtId="0" fontId="3" fillId="0" borderId="32" xfId="0" applyFont="1" applyFill="1" applyBorder="1" applyAlignment="1">
      <alignment wrapText="1"/>
    </xf>
    <xf numFmtId="0" fontId="3" fillId="0" borderId="32" xfId="1" applyFont="1" applyFill="1" applyBorder="1" applyAlignment="1">
      <alignment wrapText="1"/>
    </xf>
    <xf numFmtId="0" fontId="3" fillId="0" borderId="18" xfId="1" applyFont="1" applyFill="1" applyBorder="1" applyAlignment="1">
      <alignment wrapText="1"/>
    </xf>
    <xf numFmtId="0" fontId="3" fillId="0" borderId="35" xfId="0" applyFont="1" applyFill="1" applyBorder="1" applyAlignment="1">
      <alignment wrapText="1"/>
    </xf>
    <xf numFmtId="0" fontId="3" fillId="0" borderId="35" xfId="1" applyFont="1" applyFill="1" applyBorder="1" applyAlignment="1">
      <alignment wrapText="1"/>
    </xf>
    <xf numFmtId="0" fontId="3" fillId="0" borderId="22" xfId="4" applyFont="1" applyFill="1" applyBorder="1" applyAlignment="1">
      <alignment wrapText="1"/>
    </xf>
    <xf numFmtId="0" fontId="3" fillId="0" borderId="18" xfId="4" applyFont="1" applyFill="1" applyBorder="1" applyAlignment="1">
      <alignment wrapText="1"/>
    </xf>
    <xf numFmtId="0" fontId="3" fillId="13" borderId="36" xfId="0" applyFont="1" applyFill="1" applyBorder="1" applyAlignment="1">
      <alignment wrapText="1"/>
    </xf>
    <xf numFmtId="0" fontId="3" fillId="13" borderId="25" xfId="0" applyFont="1" applyFill="1" applyBorder="1" applyAlignment="1">
      <alignment wrapText="1"/>
    </xf>
    <xf numFmtId="0" fontId="3" fillId="13" borderId="25" xfId="0" quotePrefix="1" applyFont="1" applyFill="1" applyBorder="1" applyAlignment="1">
      <alignment wrapText="1"/>
    </xf>
    <xf numFmtId="0" fontId="3" fillId="13" borderId="26" xfId="0" quotePrefix="1" applyFont="1" applyFill="1" applyBorder="1" applyAlignment="1">
      <alignment wrapText="1"/>
    </xf>
    <xf numFmtId="0" fontId="12" fillId="13" borderId="20" xfId="0" applyFont="1" applyFill="1" applyBorder="1" applyAlignment="1">
      <alignment wrapText="1"/>
    </xf>
    <xf numFmtId="0" fontId="12" fillId="13" borderId="21" xfId="0" applyFont="1" applyFill="1" applyBorder="1" applyAlignment="1">
      <alignment wrapText="1"/>
    </xf>
    <xf numFmtId="0" fontId="16" fillId="0" borderId="19" xfId="0" applyFont="1" applyFill="1" applyBorder="1" applyAlignment="1">
      <alignment wrapText="1"/>
    </xf>
    <xf numFmtId="0" fontId="16" fillId="0" borderId="20" xfId="0" applyFont="1" applyFill="1" applyBorder="1" applyAlignment="1">
      <alignment wrapText="1"/>
    </xf>
    <xf numFmtId="0" fontId="16" fillId="0" borderId="21" xfId="0" applyFont="1" applyFill="1" applyBorder="1" applyAlignment="1">
      <alignment wrapText="1"/>
    </xf>
    <xf numFmtId="0" fontId="16" fillId="0" borderId="22" xfId="0" applyFont="1" applyFill="1" applyBorder="1" applyAlignment="1">
      <alignment wrapText="1"/>
    </xf>
    <xf numFmtId="0" fontId="16" fillId="0" borderId="18" xfId="0" applyFont="1" applyFill="1" applyBorder="1" applyAlignment="1">
      <alignment wrapText="1"/>
    </xf>
    <xf numFmtId="0" fontId="16" fillId="0" borderId="32" xfId="0" applyFont="1" applyFill="1" applyBorder="1" applyAlignment="1">
      <alignment wrapText="1"/>
    </xf>
    <xf numFmtId="0" fontId="16" fillId="0" borderId="35" xfId="0" applyFont="1" applyFill="1" applyBorder="1" applyAlignment="1">
      <alignment wrapText="1"/>
    </xf>
    <xf numFmtId="0" fontId="3" fillId="0" borderId="19" xfId="0" applyFont="1" applyFill="1" applyBorder="1" applyAlignment="1">
      <alignment wrapText="1"/>
    </xf>
    <xf numFmtId="0" fontId="3" fillId="0" borderId="20" xfId="0" applyFont="1" applyFill="1" applyBorder="1" applyAlignment="1">
      <alignment wrapText="1"/>
    </xf>
    <xf numFmtId="0" fontId="3" fillId="0" borderId="21" xfId="0" applyFont="1" applyFill="1" applyBorder="1" applyAlignment="1">
      <alignment wrapText="1"/>
    </xf>
    <xf numFmtId="0" fontId="3" fillId="0" borderId="22" xfId="0" applyFont="1" applyFill="1" applyBorder="1" applyAlignment="1">
      <alignment wrapText="1"/>
    </xf>
    <xf numFmtId="0" fontId="3" fillId="0" borderId="18" xfId="0" applyFont="1" applyFill="1" applyBorder="1" applyAlignment="1">
      <alignment wrapText="1"/>
    </xf>
    <xf numFmtId="0" fontId="3" fillId="0" borderId="32" xfId="0" applyFont="1" applyFill="1" applyBorder="1" applyAlignment="1">
      <alignment wrapText="1"/>
    </xf>
    <xf numFmtId="0" fontId="3" fillId="0" borderId="35" xfId="0" applyFont="1" applyFill="1" applyBorder="1" applyAlignment="1">
      <alignment wrapText="1"/>
    </xf>
    <xf numFmtId="0" fontId="3" fillId="13" borderId="25" xfId="0" applyFont="1" applyFill="1" applyBorder="1" applyAlignment="1">
      <alignment wrapText="1"/>
    </xf>
    <xf numFmtId="0" fontId="3" fillId="0" borderId="19" xfId="0" applyFont="1" applyFill="1" applyBorder="1" applyAlignment="1">
      <alignment wrapText="1"/>
    </xf>
    <xf numFmtId="0" fontId="3" fillId="0" borderId="20" xfId="1" applyFont="1" applyFill="1" applyBorder="1" applyAlignment="1">
      <alignment wrapText="1"/>
    </xf>
    <xf numFmtId="0" fontId="3" fillId="0" borderId="20" xfId="0" applyFont="1" applyFill="1" applyBorder="1" applyAlignment="1">
      <alignment wrapText="1"/>
    </xf>
    <xf numFmtId="0" fontId="3" fillId="0" borderId="21" xfId="0" applyFont="1" applyFill="1" applyBorder="1" applyAlignment="1">
      <alignment wrapText="1"/>
    </xf>
    <xf numFmtId="0" fontId="3" fillId="0" borderId="22" xfId="0" applyFont="1" applyFill="1" applyBorder="1" applyAlignment="1">
      <alignment wrapText="1"/>
    </xf>
    <xf numFmtId="0" fontId="3" fillId="0" borderId="18" xfId="0" applyFont="1" applyFill="1" applyBorder="1" applyAlignment="1">
      <alignment wrapText="1"/>
    </xf>
    <xf numFmtId="0" fontId="3" fillId="0" borderId="32" xfId="0" applyFont="1" applyFill="1" applyBorder="1" applyAlignment="1">
      <alignment wrapText="1"/>
    </xf>
    <xf numFmtId="0" fontId="3" fillId="0" borderId="35" xfId="0" applyFont="1" applyFill="1" applyBorder="1" applyAlignment="1">
      <alignment wrapText="1"/>
    </xf>
    <xf numFmtId="0" fontId="3" fillId="0" borderId="27" xfId="1" applyFont="1" applyFill="1" applyBorder="1" applyAlignment="1">
      <alignment wrapText="1"/>
    </xf>
    <xf numFmtId="0" fontId="3" fillId="0" borderId="20" xfId="1" applyFont="1" applyFill="1" applyBorder="1" applyAlignment="1">
      <alignment wrapText="1"/>
    </xf>
    <xf numFmtId="0" fontId="3" fillId="0" borderId="28" xfId="1" applyFont="1" applyFill="1" applyBorder="1" applyAlignment="1">
      <alignment wrapText="1"/>
    </xf>
    <xf numFmtId="0" fontId="3" fillId="0" borderId="30" xfId="1" applyFont="1" applyFill="1" applyBorder="1" applyAlignment="1">
      <alignment wrapText="1"/>
    </xf>
    <xf numFmtId="0" fontId="3" fillId="0" borderId="33" xfId="1" applyFont="1" applyFill="1" applyBorder="1" applyAlignment="1">
      <alignment wrapText="1"/>
    </xf>
    <xf numFmtId="0" fontId="3" fillId="0" borderId="37" xfId="1" applyFont="1" applyFill="1" applyBorder="1" applyAlignment="1">
      <alignment wrapText="1"/>
    </xf>
    <xf numFmtId="0" fontId="3" fillId="0" borderId="45" xfId="1" applyFont="1" applyFill="1" applyBorder="1" applyAlignment="1">
      <alignment wrapText="1"/>
    </xf>
    <xf numFmtId="0" fontId="3" fillId="0" borderId="31" xfId="1" applyFont="1" applyFill="1" applyBorder="1" applyAlignment="1">
      <alignment wrapText="1"/>
    </xf>
    <xf numFmtId="0" fontId="3" fillId="0" borderId="29" xfId="1" applyFont="1" applyFill="1" applyBorder="1" applyAlignment="1">
      <alignment wrapText="1"/>
    </xf>
    <xf numFmtId="0" fontId="3" fillId="0" borderId="19" xfId="1" applyFont="1" applyFill="1" applyBorder="1" applyAlignment="1">
      <alignment wrapText="1"/>
    </xf>
    <xf numFmtId="0" fontId="3" fillId="0" borderId="19" xfId="1" applyFont="1" applyFill="1" applyBorder="1" applyAlignment="1">
      <alignment wrapText="1"/>
    </xf>
    <xf numFmtId="0" fontId="3" fillId="0" borderId="20" xfId="1" applyFont="1" applyFill="1" applyBorder="1" applyAlignment="1">
      <alignment wrapText="1"/>
    </xf>
    <xf numFmtId="0" fontId="3" fillId="0" borderId="20" xfId="1" applyFont="1" applyFill="1" applyBorder="1" applyAlignment="1">
      <alignment wrapText="1"/>
    </xf>
    <xf numFmtId="0" fontId="3" fillId="0" borderId="20" xfId="5" applyFont="1" applyFill="1" applyBorder="1" applyAlignment="1">
      <alignment wrapText="1"/>
    </xf>
    <xf numFmtId="0" fontId="3" fillId="0" borderId="21" xfId="1" applyFont="1" applyFill="1" applyBorder="1" applyAlignment="1">
      <alignment wrapText="1"/>
    </xf>
    <xf numFmtId="0" fontId="3" fillId="0" borderId="21" xfId="1" applyFont="1" applyFill="1" applyBorder="1" applyAlignment="1">
      <alignment wrapText="1"/>
    </xf>
    <xf numFmtId="0" fontId="3" fillId="0" borderId="21" xfId="5" applyFont="1" applyFill="1" applyBorder="1" applyAlignment="1">
      <alignment wrapText="1"/>
    </xf>
    <xf numFmtId="0" fontId="3" fillId="0" borderId="22" xfId="1" applyFont="1" applyFill="1" applyBorder="1" applyAlignment="1">
      <alignment wrapText="1"/>
    </xf>
    <xf numFmtId="0" fontId="3" fillId="0" borderId="18" xfId="1" applyFont="1" applyFill="1" applyBorder="1" applyAlignment="1">
      <alignment wrapText="1"/>
    </xf>
    <xf numFmtId="0" fontId="3" fillId="0" borderId="35" xfId="1" applyFont="1" applyFill="1" applyBorder="1" applyAlignment="1">
      <alignment wrapText="1"/>
    </xf>
    <xf numFmtId="0" fontId="3" fillId="0" borderId="22" xfId="5" applyFont="1" applyFill="1" applyBorder="1" applyAlignment="1">
      <alignment wrapText="1"/>
    </xf>
    <xf numFmtId="0" fontId="3" fillId="0" borderId="18" xfId="5" applyFont="1" applyFill="1" applyBorder="1" applyAlignment="1">
      <alignment wrapText="1"/>
    </xf>
    <xf numFmtId="0" fontId="3" fillId="0" borderId="20" xfId="5" applyFont="1" applyFill="1" applyBorder="1" applyAlignment="1">
      <alignment wrapText="1"/>
    </xf>
    <xf numFmtId="0" fontId="3" fillId="0" borderId="21" xfId="5" applyFont="1" applyFill="1" applyBorder="1" applyAlignment="1">
      <alignment wrapText="1"/>
    </xf>
    <xf numFmtId="0" fontId="3" fillId="0" borderId="35" xfId="5" applyFont="1" applyFill="1" applyBorder="1" applyAlignment="1">
      <alignment wrapText="1"/>
    </xf>
    <xf numFmtId="0" fontId="3" fillId="0" borderId="19" xfId="5" applyFont="1" applyFill="1" applyBorder="1" applyAlignment="1">
      <alignment wrapText="1"/>
    </xf>
    <xf numFmtId="0" fontId="3" fillId="0" borderId="22" xfId="5" applyFont="1" applyFill="1" applyBorder="1" applyAlignment="1">
      <alignment wrapText="1"/>
    </xf>
    <xf numFmtId="0" fontId="3" fillId="0" borderId="18" xfId="5" applyFont="1" applyFill="1" applyBorder="1" applyAlignment="1">
      <alignment wrapText="1"/>
    </xf>
    <xf numFmtId="0" fontId="3" fillId="0" borderId="32" xfId="5" applyFont="1" applyFill="1" applyBorder="1" applyAlignment="1">
      <alignment wrapText="1"/>
    </xf>
    <xf numFmtId="0" fontId="1" fillId="14" borderId="52" xfId="0" applyFont="1" applyFill="1" applyBorder="1" applyAlignment="1">
      <alignment horizontal="center" wrapText="1"/>
    </xf>
    <xf numFmtId="0" fontId="35" fillId="0" borderId="50" xfId="52" applyFont="1" applyFill="1" applyBorder="1" applyAlignment="1">
      <alignment wrapText="1"/>
    </xf>
    <xf numFmtId="0" fontId="35" fillId="0" borderId="28" xfId="52" applyFont="1" applyFill="1" applyBorder="1" applyAlignment="1">
      <alignment wrapText="1"/>
    </xf>
    <xf numFmtId="0" fontId="35" fillId="0" borderId="38" xfId="52" applyFont="1" applyFill="1" applyBorder="1" applyAlignment="1">
      <alignment wrapText="1"/>
    </xf>
    <xf numFmtId="0" fontId="35" fillId="0" borderId="30" xfId="52" applyFont="1" applyFill="1" applyBorder="1" applyAlignment="1">
      <alignment wrapText="1"/>
    </xf>
    <xf numFmtId="0" fontId="35" fillId="0" borderId="39" xfId="52" applyFont="1" applyFill="1" applyBorder="1" applyAlignment="1">
      <alignment wrapText="1"/>
    </xf>
    <xf numFmtId="0" fontId="35" fillId="0" borderId="33" xfId="52" applyFont="1" applyFill="1" applyBorder="1" applyAlignment="1">
      <alignment wrapText="1"/>
    </xf>
    <xf numFmtId="0" fontId="35" fillId="0" borderId="40" xfId="52" applyFont="1" applyFill="1" applyBorder="1" applyAlignment="1">
      <alignment wrapText="1"/>
    </xf>
    <xf numFmtId="0" fontId="35" fillId="0" borderId="37" xfId="52" applyFont="1" applyFill="1" applyBorder="1" applyAlignment="1">
      <alignment wrapText="1"/>
    </xf>
    <xf numFmtId="0" fontId="35" fillId="0" borderId="42" xfId="52" applyFont="1" applyFill="1" applyBorder="1" applyAlignment="1">
      <alignment wrapText="1"/>
    </xf>
    <xf numFmtId="0" fontId="35" fillId="0" borderId="45" xfId="52" applyFont="1" applyFill="1" applyBorder="1" applyAlignment="1">
      <alignment wrapText="1"/>
    </xf>
    <xf numFmtId="0" fontId="35" fillId="0" borderId="31" xfId="52" applyFont="1" applyFill="1" applyBorder="1" applyAlignment="1">
      <alignment wrapText="1"/>
    </xf>
    <xf numFmtId="0" fontId="35" fillId="0" borderId="29" xfId="52" applyFont="1" applyFill="1" applyBorder="1" applyAlignment="1">
      <alignment wrapText="1"/>
    </xf>
    <xf numFmtId="0" fontId="35" fillId="0" borderId="41" xfId="52" applyFont="1" applyFill="1" applyBorder="1" applyAlignment="1">
      <alignment wrapText="1"/>
    </xf>
    <xf numFmtId="0" fontId="3" fillId="0" borderId="19" xfId="1" applyFont="1" applyFill="1" applyBorder="1" applyAlignment="1">
      <alignment wrapText="1"/>
    </xf>
    <xf numFmtId="0" fontId="3" fillId="0" borderId="20" xfId="1" applyFont="1" applyFill="1" applyBorder="1" applyAlignment="1">
      <alignment wrapText="1"/>
    </xf>
    <xf numFmtId="0" fontId="3" fillId="0" borderId="21" xfId="1" applyFont="1" applyFill="1" applyBorder="1" applyAlignment="1">
      <alignment wrapText="1"/>
    </xf>
    <xf numFmtId="0" fontId="3" fillId="0" borderId="22" xfId="1" applyFont="1" applyFill="1" applyBorder="1" applyAlignment="1">
      <alignment wrapText="1"/>
    </xf>
    <xf numFmtId="0" fontId="3" fillId="0" borderId="18" xfId="1" applyFont="1" applyFill="1" applyBorder="1" applyAlignment="1">
      <alignment wrapText="1"/>
    </xf>
    <xf numFmtId="0" fontId="3" fillId="0" borderId="35" xfId="1" applyFont="1" applyFill="1" applyBorder="1" applyAlignment="1">
      <alignment wrapText="1"/>
    </xf>
    <xf numFmtId="0" fontId="3" fillId="0" borderId="37" xfId="1" applyFont="1" applyFill="1" applyBorder="1" applyAlignment="1">
      <alignment wrapText="1"/>
    </xf>
    <xf numFmtId="0" fontId="3" fillId="0" borderId="19" xfId="0" applyFont="1" applyFill="1" applyBorder="1" applyAlignment="1">
      <alignment wrapText="1"/>
    </xf>
    <xf numFmtId="0" fontId="3" fillId="0" borderId="20" xfId="0" applyFont="1" applyFill="1" applyBorder="1" applyAlignment="1">
      <alignment wrapText="1"/>
    </xf>
    <xf numFmtId="0" fontId="3" fillId="0" borderId="21" xfId="0" applyFont="1" applyFill="1" applyBorder="1" applyAlignment="1">
      <alignment wrapText="1"/>
    </xf>
    <xf numFmtId="0" fontId="3" fillId="0" borderId="22" xfId="0" applyFont="1" applyFill="1" applyBorder="1" applyAlignment="1">
      <alignment wrapText="1"/>
    </xf>
    <xf numFmtId="0" fontId="3" fillId="0" borderId="18" xfId="0" applyFont="1" applyFill="1" applyBorder="1" applyAlignment="1">
      <alignment wrapText="1"/>
    </xf>
    <xf numFmtId="0" fontId="3" fillId="0" borderId="32" xfId="0" applyFont="1" applyFill="1" applyBorder="1" applyAlignment="1">
      <alignment wrapText="1"/>
    </xf>
    <xf numFmtId="0" fontId="3" fillId="0" borderId="35" xfId="0" applyFont="1" applyFill="1" applyBorder="1" applyAlignment="1">
      <alignment wrapText="1"/>
    </xf>
    <xf numFmtId="0" fontId="3" fillId="0" borderId="0" xfId="0" applyFont="1" applyFill="1" applyAlignment="1">
      <alignment wrapText="1"/>
    </xf>
    <xf numFmtId="0" fontId="3" fillId="9" borderId="28" xfId="1" applyFont="1" applyFill="1" applyBorder="1" applyAlignment="1">
      <alignment wrapText="1"/>
    </xf>
    <xf numFmtId="0" fontId="16" fillId="9" borderId="20" xfId="0" applyFont="1" applyFill="1" applyBorder="1" applyAlignment="1">
      <alignment wrapText="1"/>
    </xf>
    <xf numFmtId="0" fontId="3" fillId="9" borderId="20" xfId="5" applyFont="1" applyFill="1" applyBorder="1" applyAlignment="1">
      <alignment wrapText="1"/>
    </xf>
    <xf numFmtId="0" fontId="3" fillId="32" borderId="20" xfId="0" applyFont="1" applyFill="1" applyBorder="1" applyAlignment="1">
      <alignment wrapText="1"/>
    </xf>
    <xf numFmtId="0" fontId="3" fillId="32" borderId="20" xfId="5" applyFont="1" applyFill="1" applyBorder="1" applyAlignment="1">
      <alignment wrapText="1"/>
    </xf>
    <xf numFmtId="0" fontId="35" fillId="32" borderId="38" xfId="52" applyFont="1" applyFill="1" applyBorder="1" applyAlignment="1">
      <alignment wrapText="1"/>
    </xf>
    <xf numFmtId="0" fontId="3" fillId="32" borderId="20" xfId="1" applyFont="1" applyFill="1" applyBorder="1" applyAlignment="1">
      <alignment wrapText="1"/>
    </xf>
    <xf numFmtId="0" fontId="16" fillId="32" borderId="20" xfId="0" applyFont="1" applyFill="1" applyBorder="1" applyAlignment="1">
      <alignment wrapText="1"/>
    </xf>
    <xf numFmtId="0" fontId="3" fillId="32" borderId="28" xfId="1" applyFont="1" applyFill="1" applyBorder="1" applyAlignment="1">
      <alignment wrapText="1"/>
    </xf>
    <xf numFmtId="0" fontId="3" fillId="32" borderId="0" xfId="0" applyFont="1" applyFill="1" applyAlignment="1">
      <alignment wrapText="1"/>
    </xf>
    <xf numFmtId="0" fontId="3" fillId="32" borderId="21" xfId="5" applyFont="1" applyFill="1" applyBorder="1" applyAlignment="1">
      <alignment wrapText="1"/>
    </xf>
    <xf numFmtId="0" fontId="35" fillId="32" borderId="51" xfId="52" applyFont="1" applyFill="1" applyBorder="1" applyAlignment="1">
      <alignment wrapText="1"/>
    </xf>
    <xf numFmtId="0" fontId="3" fillId="32" borderId="21" xfId="1" applyFont="1" applyFill="1" applyBorder="1" applyAlignment="1">
      <alignment wrapText="1"/>
    </xf>
    <xf numFmtId="0" fontId="3" fillId="32" borderId="21" xfId="0" applyFont="1" applyFill="1" applyBorder="1" applyAlignment="1">
      <alignment wrapText="1"/>
    </xf>
    <xf numFmtId="0" fontId="16" fillId="32" borderId="21" xfId="0" applyFont="1" applyFill="1" applyBorder="1" applyAlignment="1">
      <alignment wrapText="1"/>
    </xf>
    <xf numFmtId="0" fontId="16" fillId="32" borderId="19" xfId="0" applyFont="1" applyFill="1" applyBorder="1" applyAlignment="1">
      <alignment wrapText="1"/>
    </xf>
    <xf numFmtId="0" fontId="35" fillId="9" borderId="28" xfId="52" applyFont="1" applyFill="1" applyBorder="1" applyAlignment="1">
      <alignment wrapText="1"/>
    </xf>
    <xf numFmtId="0" fontId="13" fillId="0" borderId="20" xfId="0" applyFont="1" applyFill="1" applyBorder="1" applyAlignment="1">
      <alignment wrapText="1"/>
    </xf>
    <xf numFmtId="0" fontId="3" fillId="0" borderId="28" xfId="52" applyFont="1" applyFill="1" applyBorder="1" applyAlignment="1">
      <alignment wrapText="1"/>
    </xf>
    <xf numFmtId="0" fontId="3" fillId="13" borderId="22" xfId="0" applyFont="1" applyFill="1" applyBorder="1" applyAlignment="1">
      <alignment horizontal="center" vertical="center" wrapText="1"/>
    </xf>
    <xf numFmtId="0" fontId="3" fillId="13" borderId="54" xfId="0" applyFont="1" applyFill="1" applyBorder="1" applyAlignment="1">
      <alignment horizontal="center" vertical="center" wrapText="1"/>
    </xf>
    <xf numFmtId="0" fontId="3" fillId="13" borderId="32" xfId="0" applyFont="1" applyFill="1" applyBorder="1" applyAlignment="1">
      <alignment horizontal="center" vertical="center" wrapText="1"/>
    </xf>
    <xf numFmtId="0" fontId="3" fillId="33" borderId="24" xfId="0" applyFont="1" applyFill="1" applyBorder="1" applyAlignment="1">
      <alignment wrapText="1"/>
    </xf>
    <xf numFmtId="0" fontId="3" fillId="33" borderId="25" xfId="0" applyFont="1" applyFill="1" applyBorder="1" applyAlignment="1">
      <alignment wrapText="1"/>
    </xf>
    <xf numFmtId="0" fontId="3" fillId="33" borderId="26" xfId="0" applyFont="1" applyFill="1" applyBorder="1" applyAlignment="1">
      <alignment wrapText="1"/>
    </xf>
    <xf numFmtId="0" fontId="3" fillId="33" borderId="36" xfId="0" applyFont="1" applyFill="1" applyBorder="1" applyAlignment="1">
      <alignment wrapText="1"/>
    </xf>
    <xf numFmtId="0" fontId="3" fillId="32" borderId="35" xfId="1" applyFont="1" applyFill="1" applyBorder="1" applyAlignment="1">
      <alignment wrapText="1"/>
    </xf>
    <xf numFmtId="0" fontId="3" fillId="32" borderId="19" xfId="1" applyFont="1" applyFill="1" applyBorder="1" applyAlignment="1">
      <alignment wrapText="1"/>
    </xf>
    <xf numFmtId="0" fontId="16" fillId="9" borderId="35" xfId="0" applyFont="1" applyFill="1" applyBorder="1" applyAlignment="1">
      <alignment wrapText="1"/>
    </xf>
    <xf numFmtId="0" fontId="3" fillId="9" borderId="20" xfId="4" applyFont="1" applyFill="1" applyBorder="1" applyAlignment="1">
      <alignment wrapText="1"/>
    </xf>
    <xf numFmtId="0" fontId="0" fillId="0" borderId="0" xfId="0" applyFill="1" applyAlignment="1">
      <alignment wrapText="1"/>
    </xf>
    <xf numFmtId="0" fontId="1" fillId="0" borderId="18" xfId="0" applyFont="1" applyFill="1" applyBorder="1" applyAlignment="1">
      <alignment wrapText="1"/>
    </xf>
    <xf numFmtId="0" fontId="3" fillId="0" borderId="50" xfId="52" applyFont="1" applyFill="1" applyBorder="1" applyAlignment="1">
      <alignment wrapText="1"/>
    </xf>
    <xf numFmtId="0" fontId="3" fillId="0" borderId="38" xfId="52" applyFont="1" applyFill="1" applyBorder="1" applyAlignment="1">
      <alignment wrapText="1"/>
    </xf>
    <xf numFmtId="0" fontId="3" fillId="0" borderId="41" xfId="52" applyFont="1" applyFill="1" applyBorder="1" applyAlignment="1">
      <alignment wrapText="1"/>
    </xf>
    <xf numFmtId="0" fontId="3" fillId="0" borderId="42" xfId="52" applyFont="1" applyFill="1" applyBorder="1" applyAlignment="1">
      <alignment wrapText="1"/>
    </xf>
    <xf numFmtId="0" fontId="3" fillId="0" borderId="45" xfId="52" applyFont="1" applyFill="1" applyBorder="1" applyAlignment="1">
      <alignment wrapText="1"/>
    </xf>
    <xf numFmtId="0" fontId="3" fillId="0" borderId="37" xfId="52" applyFont="1" applyFill="1" applyBorder="1" applyAlignment="1">
      <alignment wrapText="1"/>
    </xf>
    <xf numFmtId="0" fontId="3" fillId="0" borderId="29" xfId="52" applyFont="1" applyFill="1" applyBorder="1" applyAlignment="1">
      <alignment wrapText="1"/>
    </xf>
    <xf numFmtId="0" fontId="12" fillId="13" borderId="35" xfId="0" applyFont="1" applyFill="1" applyBorder="1" applyAlignment="1">
      <alignment wrapText="1"/>
    </xf>
    <xf numFmtId="0" fontId="2" fillId="0" borderId="0" xfId="0" applyFont="1" applyFill="1" applyAlignment="1">
      <alignment horizontal="left" wrapText="1"/>
    </xf>
    <xf numFmtId="0" fontId="1" fillId="14" borderId="52" xfId="0" applyFont="1" applyFill="1" applyBorder="1" applyAlignment="1">
      <alignment horizontal="center" wrapText="1"/>
    </xf>
    <xf numFmtId="0" fontId="1" fillId="14" borderId="23" xfId="0" applyFont="1" applyFill="1" applyBorder="1" applyAlignment="1">
      <alignment horizontal="center" wrapText="1"/>
    </xf>
    <xf numFmtId="0" fontId="1" fillId="14" borderId="53" xfId="0" applyFont="1" applyFill="1" applyBorder="1" applyAlignment="1">
      <alignment horizontal="center" wrapText="1"/>
    </xf>
    <xf numFmtId="0" fontId="3" fillId="13" borderId="32" xfId="0" applyFont="1" applyFill="1" applyBorder="1" applyAlignment="1">
      <alignment horizontal="center" vertical="center" wrapText="1"/>
    </xf>
    <xf numFmtId="0" fontId="3" fillId="13" borderId="22" xfId="0" applyFont="1" applyFill="1" applyBorder="1" applyAlignment="1">
      <alignment horizontal="center" vertical="center" wrapText="1"/>
    </xf>
    <xf numFmtId="0" fontId="3" fillId="13" borderId="54" xfId="0" applyFont="1" applyFill="1" applyBorder="1" applyAlignment="1">
      <alignment horizontal="center" vertical="center" wrapText="1"/>
    </xf>
    <xf numFmtId="0" fontId="3" fillId="0" borderId="57" xfId="0" applyFont="1" applyBorder="1" applyAlignment="1">
      <alignment horizontal="center"/>
    </xf>
    <xf numFmtId="0" fontId="3" fillId="0" borderId="58" xfId="0" applyFont="1" applyBorder="1" applyAlignment="1">
      <alignment horizontal="center"/>
    </xf>
    <xf numFmtId="0" fontId="3" fillId="0" borderId="55" xfId="0" applyFont="1" applyBorder="1" applyAlignment="1">
      <alignment horizontal="center"/>
    </xf>
    <xf numFmtId="0" fontId="3" fillId="0" borderId="56" xfId="0" applyFont="1" applyBorder="1" applyAlignment="1">
      <alignment horizontal="center"/>
    </xf>
    <xf numFmtId="0" fontId="12" fillId="0" borderId="57" xfId="0" applyFont="1" applyBorder="1" applyAlignment="1">
      <alignment horizontal="center"/>
    </xf>
    <xf numFmtId="0" fontId="3" fillId="0" borderId="57" xfId="0" applyFont="1" applyBorder="1" applyAlignment="1">
      <alignment horizontal="center" wrapText="1"/>
    </xf>
    <xf numFmtId="0" fontId="3" fillId="0" borderId="25" xfId="0" applyFont="1" applyBorder="1" applyAlignment="1">
      <alignment horizontal="center" wrapText="1"/>
    </xf>
    <xf numFmtId="0" fontId="3" fillId="13" borderId="61" xfId="0" applyFont="1" applyFill="1" applyBorder="1" applyAlignment="1">
      <alignment horizontal="center" vertical="center" wrapText="1"/>
    </xf>
    <xf numFmtId="0" fontId="3" fillId="0" borderId="59" xfId="0" applyFont="1" applyBorder="1" applyAlignment="1">
      <alignment horizontal="center" wrapText="1"/>
    </xf>
    <xf numFmtId="0" fontId="3" fillId="0" borderId="60" xfId="0" applyFont="1" applyBorder="1" applyAlignment="1">
      <alignment horizontal="center" wrapText="1"/>
    </xf>
    <xf numFmtId="0" fontId="3" fillId="0" borderId="25" xfId="0" applyFont="1" applyBorder="1" applyAlignment="1">
      <alignment horizontal="center"/>
    </xf>
    <xf numFmtId="0" fontId="3" fillId="0" borderId="59" xfId="0" applyFont="1" applyBorder="1" applyAlignment="1">
      <alignment horizontal="center"/>
    </xf>
    <xf numFmtId="0" fontId="3" fillId="0" borderId="60" xfId="0" applyFont="1" applyBorder="1" applyAlignment="1">
      <alignment horizontal="center"/>
    </xf>
    <xf numFmtId="0" fontId="3" fillId="0" borderId="55" xfId="0" applyFont="1" applyBorder="1" applyAlignment="1">
      <alignment horizontal="center" wrapText="1"/>
    </xf>
    <xf numFmtId="0" fontId="3" fillId="0" borderId="36" xfId="0" applyFont="1" applyBorder="1" applyAlignment="1">
      <alignment horizontal="center" wrapText="1"/>
    </xf>
    <xf numFmtId="0" fontId="3" fillId="13" borderId="19" xfId="0" applyFont="1" applyFill="1" applyBorder="1" applyAlignment="1">
      <alignment horizontal="center" vertical="center" wrapText="1"/>
    </xf>
    <xf numFmtId="0" fontId="2" fillId="0" borderId="0" xfId="0" applyFont="1" applyAlignment="1">
      <alignment horizontal="left" wrapText="1"/>
    </xf>
    <xf numFmtId="0" fontId="3" fillId="11" borderId="32" xfId="0" applyFont="1" applyFill="1" applyBorder="1" applyAlignment="1">
      <alignment horizontal="center" vertical="center" wrapText="1"/>
    </xf>
    <xf numFmtId="0" fontId="3" fillId="11" borderId="22" xfId="0" applyFont="1" applyFill="1" applyBorder="1" applyAlignment="1">
      <alignment horizontal="center" vertical="center" wrapText="1"/>
    </xf>
    <xf numFmtId="0" fontId="3" fillId="11" borderId="54" xfId="0" applyFont="1" applyFill="1" applyBorder="1" applyAlignment="1">
      <alignment horizontal="center" vertical="center" wrapText="1"/>
    </xf>
    <xf numFmtId="0" fontId="3" fillId="11" borderId="61" xfId="0" applyFont="1" applyFill="1" applyBorder="1" applyAlignment="1">
      <alignment horizontal="center" vertical="center" wrapText="1"/>
    </xf>
    <xf numFmtId="0" fontId="3" fillId="11" borderId="19" xfId="0" applyFont="1" applyFill="1" applyBorder="1" applyAlignment="1">
      <alignment horizontal="center" vertical="center" wrapText="1"/>
    </xf>
    <xf numFmtId="0" fontId="12" fillId="0" borderId="57" xfId="0" applyFont="1" applyBorder="1" applyAlignment="1">
      <alignment horizontal="center" wrapText="1"/>
    </xf>
    <xf numFmtId="0" fontId="3" fillId="0" borderId="58" xfId="0" applyFont="1" applyBorder="1" applyAlignment="1">
      <alignment horizontal="center" wrapText="1"/>
    </xf>
    <xf numFmtId="0" fontId="3" fillId="9" borderId="38" xfId="52" applyFont="1" applyFill="1" applyBorder="1" applyAlignment="1">
      <alignment wrapText="1"/>
    </xf>
    <xf numFmtId="0" fontId="3" fillId="34" borderId="19" xfId="0" applyFont="1" applyFill="1" applyBorder="1" applyAlignment="1">
      <alignment wrapText="1"/>
    </xf>
    <xf numFmtId="0" fontId="3" fillId="34" borderId="19" xfId="1" applyFont="1" applyFill="1" applyBorder="1" applyAlignment="1">
      <alignment wrapText="1"/>
    </xf>
    <xf numFmtId="0" fontId="3" fillId="34" borderId="20" xfId="1" applyFont="1" applyFill="1" applyBorder="1" applyAlignment="1">
      <alignment wrapText="1"/>
    </xf>
    <xf numFmtId="0" fontId="3" fillId="34" borderId="20" xfId="0" applyFont="1" applyFill="1" applyBorder="1" applyAlignment="1">
      <alignment wrapText="1"/>
    </xf>
    <xf numFmtId="0" fontId="3" fillId="34" borderId="38" xfId="52" applyFont="1" applyFill="1" applyBorder="1" applyAlignment="1">
      <alignment wrapText="1"/>
    </xf>
    <xf numFmtId="0" fontId="3" fillId="34" borderId="20" xfId="5" applyFont="1" applyFill="1" applyBorder="1" applyAlignment="1">
      <alignment wrapText="1"/>
    </xf>
    <xf numFmtId="0" fontId="3" fillId="34" borderId="25" xfId="0" applyFont="1" applyFill="1" applyBorder="1" applyAlignment="1">
      <alignment wrapText="1"/>
    </xf>
    <xf numFmtId="0" fontId="3" fillId="34" borderId="26" xfId="0" applyFont="1" applyFill="1" applyBorder="1" applyAlignment="1">
      <alignment wrapText="1"/>
    </xf>
    <xf numFmtId="0" fontId="3" fillId="34" borderId="21" xfId="1" applyFont="1" applyFill="1" applyBorder="1" applyAlignment="1">
      <alignment wrapText="1"/>
    </xf>
    <xf numFmtId="0" fontId="3" fillId="34" borderId="21" xfId="0" applyFont="1" applyFill="1" applyBorder="1" applyAlignment="1">
      <alignment wrapText="1"/>
    </xf>
    <xf numFmtId="0" fontId="3" fillId="34" borderId="51" xfId="52" applyFont="1" applyFill="1" applyBorder="1" applyAlignment="1">
      <alignment wrapText="1"/>
    </xf>
    <xf numFmtId="0" fontId="3" fillId="34" borderId="21" xfId="5" applyFont="1" applyFill="1" applyBorder="1" applyAlignment="1">
      <alignment wrapText="1"/>
    </xf>
    <xf numFmtId="0" fontId="0" fillId="34" borderId="18" xfId="0" applyFill="1" applyBorder="1" applyAlignment="1">
      <alignment wrapText="1"/>
    </xf>
    <xf numFmtId="0" fontId="0" fillId="9" borderId="18" xfId="0" applyFill="1" applyBorder="1" applyAlignment="1">
      <alignment wrapText="1"/>
    </xf>
    <xf numFmtId="0" fontId="3" fillId="9" borderId="35" xfId="5" applyFont="1" applyFill="1" applyBorder="1" applyAlignment="1">
      <alignment wrapText="1"/>
    </xf>
    <xf numFmtId="0" fontId="3" fillId="9" borderId="50" xfId="52" applyFont="1" applyFill="1" applyBorder="1" applyAlignment="1">
      <alignment wrapText="1"/>
    </xf>
    <xf numFmtId="0" fontId="3" fillId="9" borderId="24" xfId="0" applyFont="1" applyFill="1" applyBorder="1" applyAlignment="1">
      <alignment wrapText="1"/>
    </xf>
    <xf numFmtId="0" fontId="3" fillId="9" borderId="19" xfId="5" applyFont="1" applyFill="1" applyBorder="1" applyAlignment="1">
      <alignment wrapText="1"/>
    </xf>
    <xf numFmtId="0" fontId="3" fillId="34" borderId="36" xfId="0" applyFont="1" applyFill="1" applyBorder="1" applyAlignment="1">
      <alignment wrapText="1"/>
    </xf>
    <xf numFmtId="0" fontId="3" fillId="34" borderId="35" xfId="0" applyFont="1" applyFill="1" applyBorder="1" applyAlignment="1">
      <alignment wrapText="1"/>
    </xf>
    <xf numFmtId="0" fontId="3" fillId="9" borderId="35" xfId="1" applyFont="1" applyFill="1" applyBorder="1" applyAlignment="1">
      <alignment wrapText="1"/>
    </xf>
    <xf numFmtId="0" fontId="3" fillId="34" borderId="28" xfId="52" applyFont="1" applyFill="1" applyBorder="1" applyAlignment="1">
      <alignment wrapText="1"/>
    </xf>
    <xf numFmtId="0" fontId="3" fillId="9" borderId="28" xfId="52" applyFont="1" applyFill="1" applyBorder="1" applyAlignment="1">
      <alignment wrapText="1"/>
    </xf>
    <xf numFmtId="0" fontId="3" fillId="34" borderId="20" xfId="4" applyFont="1" applyFill="1" applyBorder="1" applyAlignment="1">
      <alignment wrapText="1"/>
    </xf>
    <xf numFmtId="0" fontId="13" fillId="0" borderId="20" xfId="5" applyFont="1" applyFill="1" applyBorder="1" applyAlignment="1">
      <alignment wrapText="1"/>
    </xf>
    <xf numFmtId="0" fontId="13" fillId="0" borderId="20" xfId="1" applyFont="1" applyFill="1" applyBorder="1" applyAlignment="1">
      <alignment wrapText="1"/>
    </xf>
  </cellXfs>
  <cellStyles count="59">
    <cellStyle name="20% - Accent1 2" xfId="8"/>
    <cellStyle name="20% - Accent2 2" xfId="10"/>
    <cellStyle name="20% - Accent3 2" xfId="7"/>
    <cellStyle name="20% - Accent4 2" xfId="11"/>
    <cellStyle name="20% - Accent5 2" xfId="12"/>
    <cellStyle name="20% - Accent6 2" xfId="15"/>
    <cellStyle name="40% - Accent1 2" xfId="6"/>
    <cellStyle name="40% - Accent2 2" xfId="18"/>
    <cellStyle name="40% - Accent3 2" xfId="20"/>
    <cellStyle name="40% - Accent4 2" xfId="22"/>
    <cellStyle name="40% - Accent5 2" xfId="23"/>
    <cellStyle name="40% - Accent6 2" xfId="24"/>
    <cellStyle name="60% - Accent1 2" xfId="13"/>
    <cellStyle name="60% - Accent2 2" xfId="16"/>
    <cellStyle name="60% - Accent3 2" xfId="25"/>
    <cellStyle name="60% - Accent4 2" xfId="28"/>
    <cellStyle name="60% - Accent5 2" xfId="29"/>
    <cellStyle name="60% - Accent6 2" xfId="30"/>
    <cellStyle name="Accent1 2" xfId="31"/>
    <cellStyle name="Accent2 2" xfId="32"/>
    <cellStyle name="Accent3 2" xfId="33"/>
    <cellStyle name="Accent4 2" xfId="34"/>
    <cellStyle name="Accent5 2" xfId="35"/>
    <cellStyle name="Accent6 2" xfId="36"/>
    <cellStyle name="Bad 2" xfId="37"/>
    <cellStyle name="Calculation 2" xfId="9"/>
    <cellStyle name="Check Cell 2" xfId="38"/>
    <cellStyle name="Explanatory Text 2" xfId="41"/>
    <cellStyle name="Good 2" xfId="26"/>
    <cellStyle name="Heading 1 2" xfId="42"/>
    <cellStyle name="Heading 2 2" xfId="39"/>
    <cellStyle name="Heading 3 2" xfId="43"/>
    <cellStyle name="Heading 4 2" xfId="44"/>
    <cellStyle name="Input 2" xfId="45"/>
    <cellStyle name="Linked Cell 2" xfId="46"/>
    <cellStyle name="Neutral 2" xfId="48"/>
    <cellStyle name="Normal" xfId="0" builtinId="0"/>
    <cellStyle name="Normal 2" xfId="1"/>
    <cellStyle name="Normal 2 2" xfId="2"/>
    <cellStyle name="Normal 2 2 2" xfId="3"/>
    <cellStyle name="Normal 2 2 2 2" xfId="47"/>
    <cellStyle name="Normal 2 2 2 2 2" xfId="53"/>
    <cellStyle name="Normal 2 2 3" xfId="49"/>
    <cellStyle name="Normal 2 2 3 2" xfId="54"/>
    <cellStyle name="Normal 2 3" xfId="14"/>
    <cellStyle name="Normal 2 3 2" xfId="55"/>
    <cellStyle name="Normal 3" xfId="4"/>
    <cellStyle name="Normal 3 2" xfId="5"/>
    <cellStyle name="Normal 3 2 2" xfId="50"/>
    <cellStyle name="Normal 3 2 2 2" xfId="56"/>
    <cellStyle name="Normal 3 3" xfId="17"/>
    <cellStyle name="Normal 3 3 2" xfId="57"/>
    <cellStyle name="Normal 4" xfId="52"/>
    <cellStyle name="Note 2" xfId="40"/>
    <cellStyle name="Note 2 2" xfId="58"/>
    <cellStyle name="Output 2" xfId="27"/>
    <cellStyle name="Title 2" xfId="19"/>
    <cellStyle name="Total 2" xfId="51"/>
    <cellStyle name="Warning Text 2" xfId="21"/>
  </cellStyles>
  <dxfs count="0"/>
  <tableStyles count="0" defaultTableStyle="TableStyleMedium9" defaultPivotStyle="PivotStyleLight16"/>
  <colors>
    <indexedColors>
      <rgbColor rgb="00000000"/>
      <rgbColor rgb="00FFFFFF"/>
      <rgbColor rgb="00FF0000"/>
      <rgbColor rgb="0000FF00"/>
      <rgbColor rgb="000000FF"/>
      <rgbColor rgb="00FFFF00"/>
      <rgbColor rgb="00FF00FF"/>
      <rgbColor rgb="0000FFFF"/>
      <rgbColor rgb="00000000"/>
      <rgbColor rgb="00FFFFFF"/>
      <rgbColor rgb="00DD0806"/>
      <rgbColor rgb="001FB714"/>
      <rgbColor rgb="000000D4"/>
      <rgbColor rgb="00FCF305"/>
      <rgbColor rgb="00F20884"/>
      <rgbColor rgb="0000ABEA"/>
      <rgbColor rgb="00900000"/>
      <rgbColor rgb="00006411"/>
      <rgbColor rgb="00000090"/>
      <rgbColor rgb="0090713A"/>
      <rgbColor rgb="004600A5"/>
      <rgbColor rgb="00008080"/>
      <rgbColor rgb="00C0C0C0"/>
      <rgbColor rgb="00808080"/>
      <rgbColor rgb="009999FF"/>
      <rgbColor rgb="00993366"/>
      <rgbColor rgb="00FFFFCC"/>
      <rgbColor rgb="00CCFFFF"/>
      <rgbColor rgb="00660066"/>
      <rgbColor rgb="00FF8080"/>
      <rgbColor rgb="000066CC"/>
      <rgbColor rgb="00CCCCFF"/>
      <rgbColor rgb="00000080"/>
      <rgbColor rgb="00FF00FF"/>
      <rgbColor rgb="00FFFF00"/>
      <rgbColor rgb="0000FFFF"/>
      <rgbColor rgb="00800080"/>
      <rgbColor rgb="00800000"/>
      <rgbColor rgb="00008080"/>
      <rgbColor rgb="000000FF"/>
      <rgbColor rgb="0000CCFF"/>
      <rgbColor rgb="00CCFFFF"/>
      <rgbColor rgb="00CCFFCC"/>
      <rgbColor rgb="00FFFF99"/>
      <rgbColor rgb="0099CCFF"/>
      <rgbColor rgb="00FF99CC"/>
      <rgbColor rgb="00CC99FF"/>
      <rgbColor rgb="00FFCC99"/>
      <rgbColor rgb="003366FF"/>
      <rgbColor rgb="0033CCCC"/>
      <rgbColor rgb="0099CC00"/>
      <rgbColor rgb="00FFCC00"/>
      <rgbColor rgb="00FF9900"/>
      <rgbColor rgb="00FF6600"/>
      <rgbColor rgb="00666699"/>
      <rgbColor rgb="00969696"/>
      <rgbColor rgb="00003366"/>
      <rgbColor rgb="00339966"/>
      <rgbColor rgb="00003300"/>
      <rgbColor rgb="00333300"/>
      <rgbColor rgb="00993300"/>
      <rgbColor rgb="00993366"/>
      <rgbColor rgb="00333399"/>
      <rgbColor rgb="00333333"/>
    </indexedColors>
    <mruColors>
      <color rgb="FFFFFF99"/>
    </mruColors>
  </colors>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8" Type="http://schemas.openxmlformats.org/officeDocument/2006/relationships/worksheet" Target="worksheets/sheet8.xml"/><Relationship Id="rId13" Type="http://schemas.openxmlformats.org/officeDocument/2006/relationships/sharedStrings" Target="sharedStrings.xml"/><Relationship Id="rId3" Type="http://schemas.openxmlformats.org/officeDocument/2006/relationships/worksheet" Target="worksheets/sheet3.xml"/><Relationship Id="rId7" Type="http://schemas.openxmlformats.org/officeDocument/2006/relationships/worksheet" Target="worksheets/sheet7.xml"/><Relationship Id="rId12" Type="http://schemas.openxmlformats.org/officeDocument/2006/relationships/styles" Target="styles.xml"/><Relationship Id="rId2" Type="http://schemas.openxmlformats.org/officeDocument/2006/relationships/worksheet" Target="worksheets/sheet2.xml"/><Relationship Id="rId1" Type="http://schemas.openxmlformats.org/officeDocument/2006/relationships/worksheet" Target="worksheets/sheet1.xml"/><Relationship Id="rId6" Type="http://schemas.openxmlformats.org/officeDocument/2006/relationships/worksheet" Target="worksheets/sheet6.xml"/><Relationship Id="rId11" Type="http://schemas.openxmlformats.org/officeDocument/2006/relationships/theme" Target="theme/theme1.xml"/><Relationship Id="rId5" Type="http://schemas.openxmlformats.org/officeDocument/2006/relationships/worksheet" Target="worksheets/sheet5.xml"/><Relationship Id="rId10" Type="http://schemas.openxmlformats.org/officeDocument/2006/relationships/worksheet" Target="worksheets/sheet10.xml"/><Relationship Id="rId4" Type="http://schemas.openxmlformats.org/officeDocument/2006/relationships/worksheet" Target="worksheets/sheet4.xml"/><Relationship Id="rId9" Type="http://schemas.openxmlformats.org/officeDocument/2006/relationships/worksheet" Target="worksheets/sheet9.xml"/><Relationship Id="rId14" Type="http://schemas.openxmlformats.org/officeDocument/2006/relationships/calcChain" Target="calcChain.xml"/></Relationships>
</file>

<file path=xl/drawings/_rels/drawing1.xml.rels><?xml version="1.0" encoding="UTF-8" standalone="yes"?>
<Relationships xmlns="http://schemas.openxmlformats.org/package/2006/relationships"><Relationship Id="rId1" Type="http://schemas.openxmlformats.org/officeDocument/2006/relationships/image" Target="../media/image1.jpeg"/></Relationships>
</file>

<file path=xl/drawings/_rels/drawing2.xml.rels><?xml version="1.0" encoding="UTF-8" standalone="yes"?>
<Relationships xmlns="http://schemas.openxmlformats.org/package/2006/relationships"><Relationship Id="rId1" Type="http://schemas.openxmlformats.org/officeDocument/2006/relationships/image" Target="../media/image1.jpeg"/></Relationships>
</file>

<file path=xl/drawings/_rels/drawing3.xml.rels><?xml version="1.0" encoding="UTF-8" standalone="yes"?>
<Relationships xmlns="http://schemas.openxmlformats.org/package/2006/relationships"><Relationship Id="rId1" Type="http://schemas.openxmlformats.org/officeDocument/2006/relationships/image" Target="../media/image2.jpeg"/></Relationships>
</file>

<file path=xl/drawings/_rels/drawing4.xml.rels><?xml version="1.0" encoding="UTF-8" standalone="yes"?>
<Relationships xmlns="http://schemas.openxmlformats.org/package/2006/relationships"><Relationship Id="rId1" Type="http://schemas.openxmlformats.org/officeDocument/2006/relationships/image" Target="../media/image2.jpeg"/></Relationships>
</file>

<file path=xl/drawings/_rels/drawing5.xml.rels><?xml version="1.0" encoding="UTF-8" standalone="yes"?>
<Relationships xmlns="http://schemas.openxmlformats.org/package/2006/relationships"><Relationship Id="rId1" Type="http://schemas.openxmlformats.org/officeDocument/2006/relationships/image" Target="../media/image2.jpeg"/></Relationships>
</file>

<file path=xl/drawings/_rels/drawing6.xml.rels><?xml version="1.0" encoding="UTF-8" standalone="yes"?>
<Relationships xmlns="http://schemas.openxmlformats.org/package/2006/relationships"><Relationship Id="rId1" Type="http://schemas.openxmlformats.org/officeDocument/2006/relationships/image" Target="../media/image2.jpeg"/></Relationships>
</file>

<file path=xl/drawings/_rels/drawing7.xml.rels><?xml version="1.0" encoding="UTF-8" standalone="yes"?>
<Relationships xmlns="http://schemas.openxmlformats.org/package/2006/relationships"><Relationship Id="rId1" Type="http://schemas.openxmlformats.org/officeDocument/2006/relationships/image" Target="../media/image2.jpeg"/></Relationships>
</file>

<file path=xl/drawings/_rels/drawing8.xml.rels><?xml version="1.0" encoding="UTF-8" standalone="yes"?>
<Relationships xmlns="http://schemas.openxmlformats.org/package/2006/relationships"><Relationship Id="rId1" Type="http://schemas.openxmlformats.org/officeDocument/2006/relationships/image" Target="../media/image2.jpeg"/></Relationships>
</file>

<file path=xl/drawings/_rels/drawing9.xml.rels><?xml version="1.0" encoding="UTF-8" standalone="yes"?>
<Relationships xmlns="http://schemas.openxmlformats.org/package/2006/relationships"><Relationship Id="rId1" Type="http://schemas.openxmlformats.org/officeDocument/2006/relationships/image" Target="../media/image2.jpeg"/></Relationships>
</file>

<file path=xl/drawings/_rels/drawing10.xml.rels><?xml version="1.0" encoding="UTF-8" standalone="yes"?>
<Relationships xmlns="http://schemas.openxmlformats.org/package/2006/relationships"><Relationship Id="rId1" Type="http://schemas.openxmlformats.org/officeDocument/2006/relationships/image" Target="../media/image2.jpeg"/></Relationships>
</file>

<file path=xl/drawings/drawing1.xml><?xml version="1.0" encoding="utf-8"?>
<xdr:wsDr xmlns:xdr="http://schemas.openxmlformats.org/drawingml/2006/spreadsheetDrawing" xmlns:a="http://schemas.openxmlformats.org/drawingml/2006/main">
  <xdr:twoCellAnchor editAs="oneCell">
    <xdr:from>
      <xdr:col>1</xdr:col>
      <xdr:colOff>66675</xdr:colOff>
      <xdr:row>0</xdr:row>
      <xdr:rowOff>19050</xdr:rowOff>
    </xdr:from>
    <xdr:to>
      <xdr:col>2</xdr:col>
      <xdr:colOff>695325</xdr:colOff>
      <xdr:row>3</xdr:row>
      <xdr:rowOff>85725</xdr:rowOff>
    </xdr:to>
    <xdr:pic>
      <xdr:nvPicPr>
        <xdr:cNvPr id="2" name="Picture 2" descr="obfbl"/>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90500" y="19050"/>
          <a:ext cx="1219200" cy="77152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wsDr>
</file>

<file path=xl/drawings/drawing2.xml><?xml version="1.0" encoding="utf-8"?>
<xdr:wsDr xmlns:xdr="http://schemas.openxmlformats.org/drawingml/2006/spreadsheetDrawing" xmlns:a="http://schemas.openxmlformats.org/drawingml/2006/main">
  <xdr:twoCellAnchor editAs="oneCell">
    <xdr:from>
      <xdr:col>1</xdr:col>
      <xdr:colOff>66675</xdr:colOff>
      <xdr:row>0</xdr:row>
      <xdr:rowOff>19050</xdr:rowOff>
    </xdr:from>
    <xdr:to>
      <xdr:col>2</xdr:col>
      <xdr:colOff>695325</xdr:colOff>
      <xdr:row>3</xdr:row>
      <xdr:rowOff>152400</xdr:rowOff>
    </xdr:to>
    <xdr:pic>
      <xdr:nvPicPr>
        <xdr:cNvPr id="9232" name="Picture 2" descr="obfbl"/>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90500" y="19050"/>
          <a:ext cx="1219200" cy="77152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wsDr>
</file>

<file path=xl/drawings/drawing3.xml><?xml version="1.0" encoding="utf-8"?>
<xdr:wsDr xmlns:xdr="http://schemas.openxmlformats.org/drawingml/2006/spreadsheetDrawing" xmlns:a="http://schemas.openxmlformats.org/drawingml/2006/main">
  <xdr:twoCellAnchor editAs="oneCell">
    <xdr:from>
      <xdr:col>1</xdr:col>
      <xdr:colOff>9525</xdr:colOff>
      <xdr:row>0</xdr:row>
      <xdr:rowOff>0</xdr:rowOff>
    </xdr:from>
    <xdr:to>
      <xdr:col>2</xdr:col>
      <xdr:colOff>628650</xdr:colOff>
      <xdr:row>3</xdr:row>
      <xdr:rowOff>0</xdr:rowOff>
    </xdr:to>
    <xdr:pic>
      <xdr:nvPicPr>
        <xdr:cNvPr id="8253" name="Picture 1" descr="logo_obfbl"/>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33350" y="0"/>
          <a:ext cx="1209675" cy="63817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wsDr>
</file>

<file path=xl/drawings/drawing4.xml><?xml version="1.0" encoding="utf-8"?>
<xdr:wsDr xmlns:xdr="http://schemas.openxmlformats.org/drawingml/2006/spreadsheetDrawing" xmlns:a="http://schemas.openxmlformats.org/drawingml/2006/main">
  <xdr:twoCellAnchor editAs="oneCell">
    <xdr:from>
      <xdr:col>1</xdr:col>
      <xdr:colOff>9525</xdr:colOff>
      <xdr:row>0</xdr:row>
      <xdr:rowOff>0</xdr:rowOff>
    </xdr:from>
    <xdr:to>
      <xdr:col>2</xdr:col>
      <xdr:colOff>828675</xdr:colOff>
      <xdr:row>3</xdr:row>
      <xdr:rowOff>9525</xdr:rowOff>
    </xdr:to>
    <xdr:pic>
      <xdr:nvPicPr>
        <xdr:cNvPr id="7261" name="Picture 1" descr="logo_obfbl"/>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33350" y="0"/>
          <a:ext cx="1409700" cy="63817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wsDr>
</file>

<file path=xl/drawings/drawing5.xml><?xml version="1.0" encoding="utf-8"?>
<xdr:wsDr xmlns:xdr="http://schemas.openxmlformats.org/drawingml/2006/spreadsheetDrawing" xmlns:a="http://schemas.openxmlformats.org/drawingml/2006/main">
  <xdr:twoCellAnchor editAs="oneCell">
    <xdr:from>
      <xdr:col>1</xdr:col>
      <xdr:colOff>9525</xdr:colOff>
      <xdr:row>0</xdr:row>
      <xdr:rowOff>0</xdr:rowOff>
    </xdr:from>
    <xdr:to>
      <xdr:col>2</xdr:col>
      <xdr:colOff>828675</xdr:colOff>
      <xdr:row>3</xdr:row>
      <xdr:rowOff>9525</xdr:rowOff>
    </xdr:to>
    <xdr:pic>
      <xdr:nvPicPr>
        <xdr:cNvPr id="6243" name="Picture 1" descr="logo_obfbl"/>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33350" y="0"/>
          <a:ext cx="1409700" cy="63817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wsDr>
</file>

<file path=xl/drawings/drawing6.xml><?xml version="1.0" encoding="utf-8"?>
<xdr:wsDr xmlns:xdr="http://schemas.openxmlformats.org/drawingml/2006/spreadsheetDrawing" xmlns:a="http://schemas.openxmlformats.org/drawingml/2006/main">
  <xdr:twoCellAnchor editAs="oneCell">
    <xdr:from>
      <xdr:col>1</xdr:col>
      <xdr:colOff>9525</xdr:colOff>
      <xdr:row>0</xdr:row>
      <xdr:rowOff>0</xdr:rowOff>
    </xdr:from>
    <xdr:to>
      <xdr:col>2</xdr:col>
      <xdr:colOff>828675</xdr:colOff>
      <xdr:row>3</xdr:row>
      <xdr:rowOff>9525</xdr:rowOff>
    </xdr:to>
    <xdr:pic>
      <xdr:nvPicPr>
        <xdr:cNvPr id="5219" name="Picture 1" descr="logo_obfbl"/>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33350" y="0"/>
          <a:ext cx="1409700" cy="63817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wsDr>
</file>

<file path=xl/drawings/drawing7.xml><?xml version="1.0" encoding="utf-8"?>
<xdr:wsDr xmlns:xdr="http://schemas.openxmlformats.org/drawingml/2006/spreadsheetDrawing" xmlns:a="http://schemas.openxmlformats.org/drawingml/2006/main">
  <xdr:twoCellAnchor editAs="oneCell">
    <xdr:from>
      <xdr:col>1</xdr:col>
      <xdr:colOff>9525</xdr:colOff>
      <xdr:row>0</xdr:row>
      <xdr:rowOff>0</xdr:rowOff>
    </xdr:from>
    <xdr:to>
      <xdr:col>2</xdr:col>
      <xdr:colOff>828675</xdr:colOff>
      <xdr:row>3</xdr:row>
      <xdr:rowOff>9525</xdr:rowOff>
    </xdr:to>
    <xdr:pic>
      <xdr:nvPicPr>
        <xdr:cNvPr id="2147" name="Picture 1" descr="logo_obfbl"/>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33350" y="0"/>
          <a:ext cx="1409700" cy="63817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wsDr>
</file>

<file path=xl/drawings/drawing8.xml><?xml version="1.0" encoding="utf-8"?>
<xdr:wsDr xmlns:xdr="http://schemas.openxmlformats.org/drawingml/2006/spreadsheetDrawing" xmlns:a="http://schemas.openxmlformats.org/drawingml/2006/main">
  <xdr:twoCellAnchor editAs="oneCell">
    <xdr:from>
      <xdr:col>1</xdr:col>
      <xdr:colOff>9525</xdr:colOff>
      <xdr:row>0</xdr:row>
      <xdr:rowOff>0</xdr:rowOff>
    </xdr:from>
    <xdr:to>
      <xdr:col>2</xdr:col>
      <xdr:colOff>828675</xdr:colOff>
      <xdr:row>3</xdr:row>
      <xdr:rowOff>9525</xdr:rowOff>
    </xdr:to>
    <xdr:pic>
      <xdr:nvPicPr>
        <xdr:cNvPr id="3171" name="Picture 1" descr="logo_obfbl"/>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33350" y="0"/>
          <a:ext cx="1409700" cy="63817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wsDr>
</file>

<file path=xl/drawings/drawing9.xml><?xml version="1.0" encoding="utf-8"?>
<xdr:wsDr xmlns:xdr="http://schemas.openxmlformats.org/drawingml/2006/spreadsheetDrawing" xmlns:a="http://schemas.openxmlformats.org/drawingml/2006/main">
  <xdr:twoCellAnchor editAs="oneCell">
    <xdr:from>
      <xdr:col>1</xdr:col>
      <xdr:colOff>9525</xdr:colOff>
      <xdr:row>0</xdr:row>
      <xdr:rowOff>0</xdr:rowOff>
    </xdr:from>
    <xdr:to>
      <xdr:col>2</xdr:col>
      <xdr:colOff>828675</xdr:colOff>
      <xdr:row>3</xdr:row>
      <xdr:rowOff>9525</xdr:rowOff>
    </xdr:to>
    <xdr:pic>
      <xdr:nvPicPr>
        <xdr:cNvPr id="4195" name="Picture 1" descr="logo_obfbl"/>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33350" y="0"/>
          <a:ext cx="1409700" cy="63817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wsDr>
</file>

<file path=xl/drawings/drawing10.xml><?xml version="1.0" encoding="utf-8"?>
<xdr:wsDr xmlns:xdr="http://schemas.openxmlformats.org/drawingml/2006/spreadsheetDrawing" xmlns:a="http://schemas.openxmlformats.org/drawingml/2006/main">
  <xdr:twoCellAnchor editAs="oneCell">
    <xdr:from>
      <xdr:col>1</xdr:col>
      <xdr:colOff>9525</xdr:colOff>
      <xdr:row>0</xdr:row>
      <xdr:rowOff>0</xdr:rowOff>
    </xdr:from>
    <xdr:to>
      <xdr:col>2</xdr:col>
      <xdr:colOff>828675</xdr:colOff>
      <xdr:row>3</xdr:row>
      <xdr:rowOff>9525</xdr:rowOff>
    </xdr:to>
    <xdr:pic>
      <xdr:nvPicPr>
        <xdr:cNvPr id="1136" name="Picture 1" descr="logo_obfbl"/>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33350" y="0"/>
          <a:ext cx="1409700" cy="63817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wsDr>
</file>

<file path=xl/theme/theme1.xml><?xml version="1.0" encoding="utf-8"?>
<a:theme xmlns:a="http://schemas.openxmlformats.org/drawingml/2006/main" name="Office Theme">
  <a:themeElements>
    <a:clrScheme name="Office">
      <a:dk1>
        <a:sysClr val="windowText" lastClr="000000"/>
      </a:dk1>
      <a:lt1>
        <a:sysClr val="window" lastClr="FFFFFF"/>
      </a:lt1>
      <a:dk2>
        <a:srgbClr val="1F497D"/>
      </a:dk2>
      <a:lt2>
        <a:srgbClr val="EEECE1"/>
      </a:lt2>
      <a:accent1>
        <a:srgbClr val="4F81BD"/>
      </a:accent1>
      <a:accent2>
        <a:srgbClr val="C0504D"/>
      </a:accent2>
      <a:accent3>
        <a:srgbClr val="9BBB59"/>
      </a:accent3>
      <a:accent4>
        <a:srgbClr val="8064A2"/>
      </a:accent4>
      <a:accent5>
        <a:srgbClr val="4BACC6"/>
      </a:accent5>
      <a:accent6>
        <a:srgbClr val="F79646"/>
      </a:accent6>
      <a:hlink>
        <a:srgbClr val="0000FF"/>
      </a:hlink>
      <a:folHlink>
        <a:srgbClr val="800080"/>
      </a:folHlink>
    </a:clrScheme>
    <a:fontScheme name="Office">
      <a:majorFont>
        <a:latin typeface="Cambria" panose="020F0302020204030204"/>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majorFont>
      <a:minorFont>
        <a:latin typeface="Calibri" panose="020F0502020204030204"/>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minorFont>
    </a:fontScheme>
    <a:fmtScheme name="Office">
      <a:fillStyleLst>
        <a:solidFill>
          <a:schemeClr val="phClr"/>
        </a:solidFill>
        <a:gradFill rotWithShape="1">
          <a:gsLst>
            <a:gs pos="0">
              <a:schemeClr val="phClr">
                <a:tint val="50000"/>
                <a:satMod val="300000"/>
              </a:schemeClr>
            </a:gs>
            <a:gs pos="35000">
              <a:schemeClr val="phClr">
                <a:tint val="37000"/>
                <a:satMod val="300000"/>
              </a:schemeClr>
            </a:gs>
            <a:gs pos="100000">
              <a:schemeClr val="phClr">
                <a:tint val="15000"/>
                <a:satMod val="350000"/>
              </a:schemeClr>
            </a:gs>
          </a:gsLst>
          <a:lin ang="16200000" scaled="1"/>
        </a:gradFill>
        <a:gradFill rotWithShape="1">
          <a:gsLst>
            <a:gs pos="0">
              <a:schemeClr val="phClr">
                <a:shade val="51000"/>
                <a:satMod val="130000"/>
              </a:schemeClr>
            </a:gs>
            <a:gs pos="80000">
              <a:schemeClr val="phClr">
                <a:shade val="93000"/>
                <a:satMod val="130000"/>
              </a:schemeClr>
            </a:gs>
            <a:gs pos="100000">
              <a:schemeClr val="phClr">
                <a:shade val="94000"/>
                <a:satMod val="135000"/>
              </a:schemeClr>
            </a:gs>
          </a:gsLst>
          <a:lin ang="16200000" scaled="0"/>
        </a:gradFill>
      </a:fillStyleLst>
      <a:lnStyleLst>
        <a:ln w="9525" cap="flat" cmpd="sng" algn="ctr">
          <a:solidFill>
            <a:schemeClr val="phClr">
              <a:shade val="95000"/>
              <a:satMod val="105000"/>
            </a:schemeClr>
          </a:solidFill>
          <a:prstDash val="solid"/>
        </a:ln>
        <a:ln w="25400" cap="flat" cmpd="sng" algn="ctr">
          <a:solidFill>
            <a:schemeClr val="phClr"/>
          </a:solidFill>
          <a:prstDash val="solid"/>
        </a:ln>
        <a:ln w="38100" cap="flat" cmpd="sng" algn="ctr">
          <a:solidFill>
            <a:schemeClr val="phClr"/>
          </a:solidFill>
          <a:prstDash val="solid"/>
        </a:ln>
      </a:lnStyleLst>
      <a:effectStyleLst>
        <a:effectStyle>
          <a:effectLst>
            <a:outerShdw blurRad="40000" dist="20000" dir="5400000" rotWithShape="0">
              <a:srgbClr val="000000">
                <a:alpha val="38000"/>
              </a:srgbClr>
            </a:outerShdw>
          </a:effectLst>
        </a:effectStyle>
        <a:effectStyle>
          <a:effectLst>
            <a:outerShdw blurRad="40000" dist="23000" dir="5400000" rotWithShape="0">
              <a:srgbClr val="000000">
                <a:alpha val="35000"/>
              </a:srgbClr>
            </a:outerShdw>
          </a:effectLst>
        </a:effectStyle>
        <a:effectStyle>
          <a:effectLst>
            <a:outerShdw blurRad="40000" dist="23000" dir="5400000" rotWithShape="0">
              <a:srgbClr val="000000">
                <a:alpha val="35000"/>
              </a:srgbClr>
            </a:outerShdw>
          </a:effectLst>
          <a:scene3d>
            <a:camera prst="orthographicFront">
              <a:rot lat="0" lon="0" rev="0"/>
            </a:camera>
            <a:lightRig rig="threePt" dir="t">
              <a:rot lat="0" lon="0" rev="1200000"/>
            </a:lightRig>
          </a:scene3d>
          <a:sp3d>
            <a:bevelT w="63500" h="25400"/>
          </a:sp3d>
        </a:effectStyle>
      </a:effectStyleLst>
      <a:bgFillStyleLst>
        <a:solidFill>
          <a:schemeClr val="phClr"/>
        </a:solidFill>
        <a:gradFill rotWithShape="1">
          <a:gsLst>
            <a:gs pos="0">
              <a:schemeClr val="phClr">
                <a:tint val="40000"/>
                <a:satMod val="350000"/>
              </a:schemeClr>
            </a:gs>
            <a:gs pos="40000">
              <a:schemeClr val="phClr">
                <a:tint val="45000"/>
                <a:shade val="99000"/>
                <a:satMod val="350000"/>
              </a:schemeClr>
            </a:gs>
            <a:gs pos="100000">
              <a:schemeClr val="phClr">
                <a:shade val="20000"/>
                <a:satMod val="255000"/>
              </a:schemeClr>
            </a:gs>
          </a:gsLst>
          <a:path path="circle">
            <a:fillToRect l="50000" t="-80000" r="50000" b="180000"/>
          </a:path>
        </a:gradFill>
        <a:gradFill rotWithShape="1">
          <a:gsLst>
            <a:gs pos="0">
              <a:schemeClr val="phClr">
                <a:tint val="80000"/>
                <a:satMod val="300000"/>
              </a:schemeClr>
            </a:gs>
            <a:gs pos="100000">
              <a:schemeClr val="phClr">
                <a:shade val="30000"/>
                <a:satMod val="200000"/>
              </a:schemeClr>
            </a:gs>
          </a:gsLst>
          <a:path path="circle">
            <a:fillToRect l="50000" t="50000" r="50000" b="50000"/>
          </a:path>
        </a:gradFill>
      </a:bgFillStyleLst>
    </a:fmtScheme>
  </a:themeElements>
  <a:objectDefaults/>
  <a:extraClrSchemeLst/>
</a:theme>
</file>

<file path=xl/worksheets/_rels/sheet1.xml.rels><?xml version="1.0" encoding="UTF-8" standalone="yes"?>
<Relationships xmlns="http://schemas.openxmlformats.org/package/2006/relationships"><Relationship Id="rId2" Type="http://schemas.openxmlformats.org/officeDocument/2006/relationships/drawing" Target="../drawings/drawing1.xml"/><Relationship Id="rId1" Type="http://schemas.openxmlformats.org/officeDocument/2006/relationships/printerSettings" Target="../printerSettings/printerSettings1.bin"/></Relationships>
</file>

<file path=xl/worksheets/_rels/sheet2.xml.rels><?xml version="1.0" encoding="UTF-8" standalone="yes"?>
<Relationships xmlns="http://schemas.openxmlformats.org/package/2006/relationships"><Relationship Id="rId2" Type="http://schemas.openxmlformats.org/officeDocument/2006/relationships/drawing" Target="../drawings/drawing2.xml"/><Relationship Id="rId1" Type="http://schemas.openxmlformats.org/officeDocument/2006/relationships/printerSettings" Target="../printerSettings/printerSettings2.bin"/></Relationships>
</file>

<file path=xl/worksheets/_rels/sheet3.xml.rels><?xml version="1.0" encoding="UTF-8" standalone="yes"?>
<Relationships xmlns="http://schemas.openxmlformats.org/package/2006/relationships"><Relationship Id="rId2" Type="http://schemas.openxmlformats.org/officeDocument/2006/relationships/drawing" Target="../drawings/drawing3.xml"/><Relationship Id="rId1" Type="http://schemas.openxmlformats.org/officeDocument/2006/relationships/printerSettings" Target="../printerSettings/printerSettings3.bin"/></Relationships>
</file>

<file path=xl/worksheets/_rels/sheet4.xml.rels><?xml version="1.0" encoding="UTF-8" standalone="yes"?>
<Relationships xmlns="http://schemas.openxmlformats.org/package/2006/relationships"><Relationship Id="rId2" Type="http://schemas.openxmlformats.org/officeDocument/2006/relationships/drawing" Target="../drawings/drawing4.xml"/><Relationship Id="rId1" Type="http://schemas.openxmlformats.org/officeDocument/2006/relationships/printerSettings" Target="../printerSettings/printerSettings4.bin"/></Relationships>
</file>

<file path=xl/worksheets/_rels/sheet5.xml.rels><?xml version="1.0" encoding="UTF-8" standalone="yes"?>
<Relationships xmlns="http://schemas.openxmlformats.org/package/2006/relationships"><Relationship Id="rId2" Type="http://schemas.openxmlformats.org/officeDocument/2006/relationships/drawing" Target="../drawings/drawing5.xml"/><Relationship Id="rId1" Type="http://schemas.openxmlformats.org/officeDocument/2006/relationships/printerSettings" Target="../printerSettings/printerSettings5.bin"/></Relationships>
</file>

<file path=xl/worksheets/_rels/sheet6.xml.rels><?xml version="1.0" encoding="UTF-8" standalone="yes"?>
<Relationships xmlns="http://schemas.openxmlformats.org/package/2006/relationships"><Relationship Id="rId2" Type="http://schemas.openxmlformats.org/officeDocument/2006/relationships/drawing" Target="../drawings/drawing6.xml"/><Relationship Id="rId1" Type="http://schemas.openxmlformats.org/officeDocument/2006/relationships/printerSettings" Target="../printerSettings/printerSettings6.bin"/></Relationships>
</file>

<file path=xl/worksheets/_rels/sheet7.xml.rels><?xml version="1.0" encoding="UTF-8" standalone="yes"?>
<Relationships xmlns="http://schemas.openxmlformats.org/package/2006/relationships"><Relationship Id="rId2" Type="http://schemas.openxmlformats.org/officeDocument/2006/relationships/drawing" Target="../drawings/drawing7.xml"/><Relationship Id="rId1" Type="http://schemas.openxmlformats.org/officeDocument/2006/relationships/printerSettings" Target="../printerSettings/printerSettings7.bin"/></Relationships>
</file>

<file path=xl/worksheets/_rels/sheet8.xml.rels><?xml version="1.0" encoding="UTF-8" standalone="yes"?>
<Relationships xmlns="http://schemas.openxmlformats.org/package/2006/relationships"><Relationship Id="rId2" Type="http://schemas.openxmlformats.org/officeDocument/2006/relationships/drawing" Target="../drawings/drawing8.xml"/><Relationship Id="rId1" Type="http://schemas.openxmlformats.org/officeDocument/2006/relationships/printerSettings" Target="../printerSettings/printerSettings8.bin"/></Relationships>
</file>

<file path=xl/worksheets/_rels/sheet9.xml.rels><?xml version="1.0" encoding="UTF-8" standalone="yes"?>
<Relationships xmlns="http://schemas.openxmlformats.org/package/2006/relationships"><Relationship Id="rId2" Type="http://schemas.openxmlformats.org/officeDocument/2006/relationships/drawing" Target="../drawings/drawing9.xml"/><Relationship Id="rId1" Type="http://schemas.openxmlformats.org/officeDocument/2006/relationships/printerSettings" Target="../printerSettings/printerSettings9.bin"/></Relationships>
</file>

<file path=xl/worksheets/_rels/sheet10.xml.rels><?xml version="1.0" encoding="UTF-8" standalone="yes"?>
<Relationships xmlns="http://schemas.openxmlformats.org/package/2006/relationships"><Relationship Id="rId2" Type="http://schemas.openxmlformats.org/officeDocument/2006/relationships/drawing" Target="../drawings/drawing10.xml"/><Relationship Id="rId1" Type="http://schemas.openxmlformats.org/officeDocument/2006/relationships/printerSettings" Target="../printerSettings/printerSettings10.bin"/></Relationships>
</file>

<file path=xl/worksheets/sheet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B1:AM56"/>
  <sheetViews>
    <sheetView tabSelected="1" workbookViewId="0">
      <pane xSplit="3" ySplit="4" topLeftCell="D44" activePane="bottomRight" state="frozen"/>
      <selection pane="topRight" activeCell="D1" sqref="D1"/>
      <selection pane="bottomLeft" activeCell="A5" sqref="A5"/>
      <selection pane="bottomRight" activeCell="D54" sqref="D54"/>
    </sheetView>
  </sheetViews>
  <sheetFormatPr defaultRowHeight="12.75"/>
  <cols>
    <col min="1" max="1" width="1.85546875" customWidth="1"/>
    <col min="2" max="2" width="8.85546875" customWidth="1"/>
    <col min="3" max="3" width="13.42578125" customWidth="1"/>
    <col min="4" max="10" width="18.85546875" style="291" customWidth="1"/>
    <col min="11" max="11" width="4.85546875" style="291" hidden="1" customWidth="1"/>
    <col min="12" max="14" width="18.85546875" style="291" customWidth="1"/>
    <col min="15" max="15" width="21.42578125" style="291" customWidth="1"/>
    <col min="16" max="16" width="16.140625" style="30" customWidth="1"/>
    <col min="17" max="17" width="33.42578125" style="30" customWidth="1"/>
    <col min="18" max="25" width="20.42578125" style="30" customWidth="1"/>
    <col min="26" max="26" width="8.85546875" customWidth="1"/>
    <col min="27" max="39" width="9.140625" hidden="1" customWidth="1"/>
    <col min="40" max="40" width="0" hidden="1" customWidth="1"/>
  </cols>
  <sheetData>
    <row r="1" spans="2:39" ht="13.5" thickBot="1"/>
    <row r="2" spans="2:39" ht="28.5" thickBot="1">
      <c r="D2" s="301" t="s">
        <v>1903</v>
      </c>
      <c r="E2" s="301"/>
      <c r="G2" s="345"/>
      <c r="H2" s="291" t="s">
        <v>2118</v>
      </c>
      <c r="L2" s="346"/>
      <c r="M2" s="291" t="s">
        <v>2119</v>
      </c>
    </row>
    <row r="3" spans="2:39" ht="13.5" thickBot="1">
      <c r="R3" s="302" t="s">
        <v>1733</v>
      </c>
      <c r="S3" s="303"/>
      <c r="T3" s="302" t="s">
        <v>1941</v>
      </c>
      <c r="U3" s="304"/>
      <c r="V3" s="303"/>
      <c r="W3" s="302" t="s">
        <v>1597</v>
      </c>
      <c r="X3" s="304"/>
      <c r="Y3" s="304"/>
    </row>
    <row r="4" spans="2:39" ht="13.5" thickBot="1">
      <c r="D4" s="292" t="s">
        <v>797</v>
      </c>
      <c r="E4" s="292" t="s">
        <v>1639</v>
      </c>
      <c r="F4" s="292" t="s">
        <v>1053</v>
      </c>
      <c r="G4" s="292" t="s">
        <v>636</v>
      </c>
      <c r="H4" s="292" t="s">
        <v>637</v>
      </c>
      <c r="I4" s="292" t="s">
        <v>633</v>
      </c>
      <c r="J4" s="292" t="s">
        <v>1054</v>
      </c>
      <c r="K4" s="292" t="s">
        <v>639</v>
      </c>
      <c r="L4" s="292" t="s">
        <v>634</v>
      </c>
      <c r="M4" s="292" t="s">
        <v>801</v>
      </c>
      <c r="N4" s="292" t="s">
        <v>485</v>
      </c>
      <c r="O4" s="292" t="s">
        <v>640</v>
      </c>
      <c r="P4" s="31" t="s">
        <v>368</v>
      </c>
      <c r="Q4" s="31" t="s">
        <v>715</v>
      </c>
      <c r="R4" s="31" t="s">
        <v>1734</v>
      </c>
      <c r="S4" s="31" t="s">
        <v>1735</v>
      </c>
      <c r="T4" s="31" t="s">
        <v>1937</v>
      </c>
      <c r="U4" s="31" t="s">
        <v>1938</v>
      </c>
      <c r="V4" s="31" t="s">
        <v>1939</v>
      </c>
      <c r="W4" s="31" t="s">
        <v>1431</v>
      </c>
      <c r="X4" s="31" t="s">
        <v>1435</v>
      </c>
      <c r="Y4" s="31" t="s">
        <v>1437</v>
      </c>
    </row>
    <row r="5" spans="2:39" ht="16.5" thickBot="1">
      <c r="B5" s="8" t="s">
        <v>749</v>
      </c>
      <c r="C5" s="11"/>
      <c r="D5" s="257"/>
      <c r="E5" s="257"/>
      <c r="F5" s="257"/>
      <c r="G5" s="257"/>
      <c r="H5" s="257"/>
      <c r="I5" s="257"/>
      <c r="J5" s="257"/>
      <c r="K5" s="257"/>
      <c r="L5" s="257"/>
      <c r="M5" s="257"/>
      <c r="N5" s="257"/>
      <c r="O5" s="257"/>
      <c r="P5" s="34"/>
      <c r="Q5" s="32"/>
      <c r="R5" s="34"/>
      <c r="S5" s="34"/>
      <c r="T5" s="34"/>
      <c r="U5" s="34"/>
      <c r="V5" s="34"/>
      <c r="W5" s="34"/>
      <c r="X5" s="34"/>
      <c r="Y5" s="34"/>
      <c r="AA5" t="s">
        <v>558</v>
      </c>
      <c r="AB5" t="s">
        <v>1816</v>
      </c>
      <c r="AC5" t="s">
        <v>1083</v>
      </c>
      <c r="AD5" t="s">
        <v>563</v>
      </c>
      <c r="AE5" t="s">
        <v>562</v>
      </c>
      <c r="AF5" t="s">
        <v>433</v>
      </c>
      <c r="AG5" t="s">
        <v>1516</v>
      </c>
      <c r="AH5" t="s">
        <v>512</v>
      </c>
      <c r="AI5" t="s">
        <v>559</v>
      </c>
      <c r="AJ5" t="s">
        <v>555</v>
      </c>
      <c r="AK5" t="s">
        <v>302</v>
      </c>
      <c r="AL5" t="s">
        <v>561</v>
      </c>
    </row>
    <row r="6" spans="2:39" ht="12.75" customHeight="1">
      <c r="B6" s="7"/>
      <c r="C6" s="12" t="s">
        <v>750</v>
      </c>
      <c r="D6" s="334" t="s">
        <v>1057</v>
      </c>
      <c r="E6" s="85" t="s">
        <v>809</v>
      </c>
      <c r="F6" s="85" t="s">
        <v>809</v>
      </c>
      <c r="G6" s="333" t="s">
        <v>1057</v>
      </c>
      <c r="H6" s="136" t="s">
        <v>809</v>
      </c>
      <c r="I6" s="333" t="s">
        <v>1057</v>
      </c>
      <c r="J6" s="81" t="s">
        <v>809</v>
      </c>
      <c r="K6" s="203"/>
      <c r="L6" s="348" t="s">
        <v>809</v>
      </c>
      <c r="M6" s="347" t="s">
        <v>809</v>
      </c>
      <c r="N6" s="136" t="s">
        <v>809</v>
      </c>
      <c r="O6" s="333" t="s">
        <v>1057</v>
      </c>
      <c r="P6" s="349" t="s">
        <v>809</v>
      </c>
      <c r="Q6" s="283" t="s">
        <v>1057</v>
      </c>
      <c r="R6" s="305" t="s">
        <v>1407</v>
      </c>
      <c r="S6" s="305"/>
      <c r="T6" s="282"/>
      <c r="U6" s="282"/>
      <c r="V6" s="282"/>
      <c r="W6" s="305"/>
      <c r="X6" s="305"/>
      <c r="Y6" s="305"/>
      <c r="AA6">
        <f>COUNTIF($D6:$O6, "Frankford Fury")</f>
        <v>0</v>
      </c>
      <c r="AB6">
        <f>COUNTIF($D6:$O6,"Riverdale Sex Panthers")</f>
        <v>0</v>
      </c>
      <c r="AC6">
        <f>COUNTIF($D6:$O6,"Toronto Motorboats")</f>
        <v>0</v>
      </c>
      <c r="AD6">
        <f>COUNTIF($D6:$O6,"Ajax Super Sods")</f>
        <v>0</v>
      </c>
      <c r="AE6">
        <f>COUNTIF($D6:$O6,"Whitby Poo Dogs")</f>
        <v>0</v>
      </c>
      <c r="AF6">
        <f>COUNTIF($D6:$O6,"Brooklin Legacy")</f>
        <v>0</v>
      </c>
      <c r="AG6">
        <f>COUNTIF($D6:$O6,"Brampton Blue Balls")</f>
        <v>4</v>
      </c>
      <c r="AH6">
        <f>COUNTIF($D6:$O6,"Pickering Dynasty")</f>
        <v>0</v>
      </c>
      <c r="AI6">
        <f>COUNTIF($D6:$O6,"London Tribe")</f>
        <v>0</v>
      </c>
      <c r="AJ6">
        <f>COUNTIF($D6:$O6,"Durham Dick Dogs")</f>
        <v>0</v>
      </c>
      <c r="AK6">
        <f>COUNTIF($D6:$O6,"Aurora Asshats")</f>
        <v>0</v>
      </c>
      <c r="AL6">
        <f>COUNTIF($D6:$O6,"Etobicoke Crackheads")</f>
        <v>7</v>
      </c>
      <c r="AM6">
        <f>SUM(AA6:AL6)</f>
        <v>11</v>
      </c>
    </row>
    <row r="7" spans="2:39">
      <c r="B7" s="2"/>
      <c r="C7" s="13" t="s">
        <v>751</v>
      </c>
      <c r="D7" s="335" t="s">
        <v>809</v>
      </c>
      <c r="E7" s="254" t="s">
        <v>1056</v>
      </c>
      <c r="F7" s="81" t="s">
        <v>1057</v>
      </c>
      <c r="G7" s="336" t="s">
        <v>809</v>
      </c>
      <c r="H7" s="247" t="s">
        <v>487</v>
      </c>
      <c r="I7" s="333" t="s">
        <v>809</v>
      </c>
      <c r="J7" s="81" t="s">
        <v>1057</v>
      </c>
      <c r="K7" s="205"/>
      <c r="L7" s="294" t="s">
        <v>803</v>
      </c>
      <c r="M7" s="263" t="s">
        <v>1057</v>
      </c>
      <c r="N7" s="247" t="s">
        <v>487</v>
      </c>
      <c r="O7" s="336" t="s">
        <v>809</v>
      </c>
      <c r="P7" s="149" t="s">
        <v>1057</v>
      </c>
      <c r="Q7" s="284" t="s">
        <v>809</v>
      </c>
      <c r="R7" s="306"/>
      <c r="S7" s="306"/>
      <c r="T7" s="280"/>
      <c r="U7" s="280"/>
      <c r="V7" s="280"/>
      <c r="W7" s="306"/>
      <c r="X7" s="306"/>
      <c r="Y7" s="306"/>
      <c r="AA7">
        <f t="shared" ref="AA7:AA17" si="0">COUNTIF($D7:$O7, "Frankford Fury")</f>
        <v>1</v>
      </c>
      <c r="AB7">
        <f t="shared" ref="AB7:AB17" si="1">COUNTIF($D7:$O7,"Riverdale Sex Panthers")</f>
        <v>0</v>
      </c>
      <c r="AC7">
        <f t="shared" ref="AC7:AC17" si="2">COUNTIF($D7:$O7,"Toronto Motorboats")</f>
        <v>1</v>
      </c>
      <c r="AD7">
        <f t="shared" ref="AD7:AD17" si="3">COUNTIF($D7:$O7,"Ajax Super Sods")</f>
        <v>0</v>
      </c>
      <c r="AE7">
        <f t="shared" ref="AE7:AE17" si="4">COUNTIF($D7:$O7,"Whitby Poo Dogs")</f>
        <v>0</v>
      </c>
      <c r="AF7">
        <f t="shared" ref="AF7:AF17" si="5">COUNTIF($D7:$O7,"Brooklin Legacy")</f>
        <v>0</v>
      </c>
      <c r="AG7">
        <f t="shared" ref="AG7:AG17" si="6">COUNTIF($D7:$O7,"Brampton Blue Balls")</f>
        <v>3</v>
      </c>
      <c r="AH7">
        <f t="shared" ref="AH7:AH17" si="7">COUNTIF($D7:$O7,"Pickering Dynasty")</f>
        <v>2</v>
      </c>
      <c r="AI7">
        <f t="shared" ref="AI7:AI17" si="8">COUNTIF($D7:$O7,"London Tribe")</f>
        <v>0</v>
      </c>
      <c r="AJ7">
        <f t="shared" ref="AJ7:AJ17" si="9">COUNTIF($D7:$O7,"Durham Dick Dogs")</f>
        <v>0</v>
      </c>
      <c r="AK7">
        <f t="shared" ref="AK7:AK17" si="10">COUNTIF($D7:$O7,"Aurora Asshats")</f>
        <v>0</v>
      </c>
      <c r="AL7">
        <f t="shared" ref="AL7:AL17" si="11">COUNTIF($D7:$O7,"Etobicoke Crackheads")</f>
        <v>4</v>
      </c>
      <c r="AM7">
        <f t="shared" ref="AM7:AM17" si="12">SUM(AA7:AL7)</f>
        <v>11</v>
      </c>
    </row>
    <row r="8" spans="2:39">
      <c r="B8" s="2"/>
      <c r="C8" s="13" t="s">
        <v>752</v>
      </c>
      <c r="D8" s="79" t="s">
        <v>803</v>
      </c>
      <c r="E8" s="254" t="s">
        <v>806</v>
      </c>
      <c r="F8" s="254" t="s">
        <v>487</v>
      </c>
      <c r="G8" s="254" t="s">
        <v>806</v>
      </c>
      <c r="H8" s="247" t="s">
        <v>1057</v>
      </c>
      <c r="I8" s="254" t="s">
        <v>807</v>
      </c>
      <c r="J8" s="253" t="s">
        <v>487</v>
      </c>
      <c r="K8" s="205"/>
      <c r="L8" s="294" t="s">
        <v>1057</v>
      </c>
      <c r="M8" s="225" t="s">
        <v>807</v>
      </c>
      <c r="N8" s="247" t="s">
        <v>807</v>
      </c>
      <c r="O8" s="254" t="s">
        <v>807</v>
      </c>
      <c r="P8" s="52" t="s">
        <v>807</v>
      </c>
      <c r="Q8" s="284" t="s">
        <v>808</v>
      </c>
      <c r="R8" s="306"/>
      <c r="S8" s="306"/>
      <c r="T8" s="280"/>
      <c r="U8" s="280"/>
      <c r="V8" s="280"/>
      <c r="W8" s="306"/>
      <c r="X8" s="306"/>
      <c r="Y8" s="306"/>
      <c r="AA8">
        <f t="shared" si="0"/>
        <v>1</v>
      </c>
      <c r="AB8">
        <f t="shared" si="1"/>
        <v>0</v>
      </c>
      <c r="AC8">
        <f t="shared" si="2"/>
        <v>0</v>
      </c>
      <c r="AD8">
        <f t="shared" si="3"/>
        <v>2</v>
      </c>
      <c r="AE8">
        <f t="shared" si="4"/>
        <v>0</v>
      </c>
      <c r="AF8">
        <f t="shared" si="5"/>
        <v>0</v>
      </c>
      <c r="AG8">
        <f t="shared" si="6"/>
        <v>2</v>
      </c>
      <c r="AH8">
        <f t="shared" si="7"/>
        <v>2</v>
      </c>
      <c r="AI8">
        <f t="shared" si="8"/>
        <v>0</v>
      </c>
      <c r="AJ8">
        <f t="shared" si="9"/>
        <v>4</v>
      </c>
      <c r="AK8">
        <f t="shared" si="10"/>
        <v>0</v>
      </c>
      <c r="AL8">
        <f t="shared" si="11"/>
        <v>0</v>
      </c>
      <c r="AM8">
        <f t="shared" si="12"/>
        <v>11</v>
      </c>
    </row>
    <row r="9" spans="2:39">
      <c r="B9" s="2"/>
      <c r="C9" s="13" t="s">
        <v>753</v>
      </c>
      <c r="D9" s="247" t="s">
        <v>486</v>
      </c>
      <c r="E9" s="254" t="s">
        <v>1057</v>
      </c>
      <c r="F9" s="254" t="s">
        <v>807</v>
      </c>
      <c r="G9" s="254" t="s">
        <v>808</v>
      </c>
      <c r="H9" s="247" t="s">
        <v>808</v>
      </c>
      <c r="I9" s="254" t="s">
        <v>1056</v>
      </c>
      <c r="J9" s="254" t="s">
        <v>486</v>
      </c>
      <c r="K9" s="205"/>
      <c r="L9" s="294" t="s">
        <v>807</v>
      </c>
      <c r="M9" s="263" t="s">
        <v>487</v>
      </c>
      <c r="N9" s="247" t="s">
        <v>1057</v>
      </c>
      <c r="O9" s="254" t="s">
        <v>486</v>
      </c>
      <c r="P9" s="149" t="s">
        <v>487</v>
      </c>
      <c r="Q9" s="284" t="s">
        <v>803</v>
      </c>
      <c r="R9" s="306"/>
      <c r="S9" s="306"/>
      <c r="T9" s="280"/>
      <c r="U9" s="280"/>
      <c r="V9" s="280"/>
      <c r="W9" s="306"/>
      <c r="X9" s="306"/>
      <c r="Y9" s="306"/>
      <c r="AA9">
        <f t="shared" si="0"/>
        <v>0</v>
      </c>
      <c r="AB9">
        <f t="shared" si="1"/>
        <v>0</v>
      </c>
      <c r="AC9">
        <f t="shared" si="2"/>
        <v>1</v>
      </c>
      <c r="AD9">
        <f t="shared" si="3"/>
        <v>0</v>
      </c>
      <c r="AE9">
        <f t="shared" si="4"/>
        <v>2</v>
      </c>
      <c r="AF9">
        <f t="shared" si="5"/>
        <v>0</v>
      </c>
      <c r="AG9">
        <f t="shared" si="6"/>
        <v>2</v>
      </c>
      <c r="AH9">
        <f t="shared" si="7"/>
        <v>1</v>
      </c>
      <c r="AI9">
        <f t="shared" si="8"/>
        <v>0</v>
      </c>
      <c r="AJ9">
        <f t="shared" si="9"/>
        <v>2</v>
      </c>
      <c r="AK9">
        <f t="shared" si="10"/>
        <v>3</v>
      </c>
      <c r="AL9">
        <f t="shared" si="11"/>
        <v>0</v>
      </c>
      <c r="AM9">
        <f t="shared" si="12"/>
        <v>11</v>
      </c>
    </row>
    <row r="10" spans="2:39">
      <c r="B10" s="2"/>
      <c r="C10" s="13" t="s">
        <v>754</v>
      </c>
      <c r="D10" s="335" t="s">
        <v>487</v>
      </c>
      <c r="E10" s="254" t="s">
        <v>486</v>
      </c>
      <c r="F10" s="254" t="s">
        <v>1056</v>
      </c>
      <c r="G10" s="254" t="s">
        <v>807</v>
      </c>
      <c r="H10" s="79" t="s">
        <v>806</v>
      </c>
      <c r="I10" s="81" t="s">
        <v>806</v>
      </c>
      <c r="J10" s="254" t="s">
        <v>807</v>
      </c>
      <c r="K10" s="205"/>
      <c r="L10" s="337" t="s">
        <v>487</v>
      </c>
      <c r="M10" s="350" t="s">
        <v>803</v>
      </c>
      <c r="N10" s="79" t="s">
        <v>806</v>
      </c>
      <c r="O10" s="254" t="s">
        <v>1056</v>
      </c>
      <c r="P10" s="149" t="s">
        <v>806</v>
      </c>
      <c r="Q10" s="284" t="s">
        <v>487</v>
      </c>
      <c r="R10" s="306"/>
      <c r="S10" s="306"/>
      <c r="T10" s="280"/>
      <c r="U10" s="280"/>
      <c r="V10" s="280"/>
      <c r="W10" s="306"/>
      <c r="X10" s="306"/>
      <c r="Y10" s="306"/>
      <c r="AA10">
        <f t="shared" si="0"/>
        <v>1</v>
      </c>
      <c r="AB10">
        <f t="shared" si="1"/>
        <v>0</v>
      </c>
      <c r="AC10">
        <f t="shared" si="2"/>
        <v>2</v>
      </c>
      <c r="AD10">
        <f t="shared" si="3"/>
        <v>3</v>
      </c>
      <c r="AE10">
        <f t="shared" si="4"/>
        <v>0</v>
      </c>
      <c r="AF10">
        <f t="shared" si="5"/>
        <v>0</v>
      </c>
      <c r="AG10">
        <f t="shared" si="6"/>
        <v>0</v>
      </c>
      <c r="AH10">
        <f t="shared" si="7"/>
        <v>2</v>
      </c>
      <c r="AI10">
        <f t="shared" si="8"/>
        <v>0</v>
      </c>
      <c r="AJ10">
        <f t="shared" si="9"/>
        <v>2</v>
      </c>
      <c r="AK10">
        <f t="shared" si="10"/>
        <v>1</v>
      </c>
      <c r="AL10">
        <f t="shared" si="11"/>
        <v>0</v>
      </c>
      <c r="AM10">
        <f t="shared" si="12"/>
        <v>11</v>
      </c>
    </row>
    <row r="11" spans="2:39">
      <c r="B11" s="2"/>
      <c r="C11" s="13" t="s">
        <v>755</v>
      </c>
      <c r="D11" s="247" t="s">
        <v>808</v>
      </c>
      <c r="E11" s="254" t="s">
        <v>807</v>
      </c>
      <c r="F11" s="254" t="s">
        <v>803</v>
      </c>
      <c r="G11" s="254" t="s">
        <v>1056</v>
      </c>
      <c r="H11" s="247" t="s">
        <v>803</v>
      </c>
      <c r="I11" s="254" t="s">
        <v>486</v>
      </c>
      <c r="J11" s="254" t="s">
        <v>803</v>
      </c>
      <c r="K11" s="205"/>
      <c r="L11" s="294" t="s">
        <v>486</v>
      </c>
      <c r="M11" s="338" t="s">
        <v>806</v>
      </c>
      <c r="N11" s="247" t="s">
        <v>486</v>
      </c>
      <c r="O11" s="81" t="s">
        <v>487</v>
      </c>
      <c r="P11" s="52" t="s">
        <v>803</v>
      </c>
      <c r="Q11" s="284" t="s">
        <v>806</v>
      </c>
      <c r="R11" s="306"/>
      <c r="S11" s="306"/>
      <c r="T11" s="280"/>
      <c r="U11" s="280"/>
      <c r="V11" s="280"/>
      <c r="W11" s="306"/>
      <c r="X11" s="306"/>
      <c r="Y11" s="306"/>
      <c r="AA11">
        <f t="shared" si="0"/>
        <v>3</v>
      </c>
      <c r="AB11">
        <f t="shared" si="1"/>
        <v>0</v>
      </c>
      <c r="AC11">
        <f t="shared" si="2"/>
        <v>1</v>
      </c>
      <c r="AD11">
        <f t="shared" si="3"/>
        <v>1</v>
      </c>
      <c r="AE11">
        <f t="shared" si="4"/>
        <v>1</v>
      </c>
      <c r="AF11">
        <f t="shared" si="5"/>
        <v>0</v>
      </c>
      <c r="AG11">
        <f t="shared" si="6"/>
        <v>0</v>
      </c>
      <c r="AH11">
        <f t="shared" si="7"/>
        <v>1</v>
      </c>
      <c r="AI11">
        <f t="shared" si="8"/>
        <v>0</v>
      </c>
      <c r="AJ11">
        <f t="shared" si="9"/>
        <v>1</v>
      </c>
      <c r="AK11">
        <f t="shared" si="10"/>
        <v>3</v>
      </c>
      <c r="AL11">
        <f t="shared" si="11"/>
        <v>0</v>
      </c>
      <c r="AM11">
        <f t="shared" si="12"/>
        <v>11</v>
      </c>
    </row>
    <row r="12" spans="2:39">
      <c r="B12" s="2"/>
      <c r="C12" s="13" t="s">
        <v>756</v>
      </c>
      <c r="D12" s="79" t="s">
        <v>806</v>
      </c>
      <c r="E12" s="254" t="s">
        <v>487</v>
      </c>
      <c r="F12" s="81" t="s">
        <v>806</v>
      </c>
      <c r="G12" s="254" t="s">
        <v>803</v>
      </c>
      <c r="H12" s="247" t="s">
        <v>486</v>
      </c>
      <c r="I12" s="254" t="s">
        <v>803</v>
      </c>
      <c r="J12" s="81" t="s">
        <v>1056</v>
      </c>
      <c r="K12" s="205"/>
      <c r="L12" s="294" t="s">
        <v>806</v>
      </c>
      <c r="M12" s="225" t="s">
        <v>486</v>
      </c>
      <c r="N12" s="247" t="s">
        <v>803</v>
      </c>
      <c r="O12" s="254" t="s">
        <v>806</v>
      </c>
      <c r="P12" s="52" t="s">
        <v>486</v>
      </c>
      <c r="Q12" s="284" t="s">
        <v>837</v>
      </c>
      <c r="R12" s="306"/>
      <c r="S12" s="306"/>
      <c r="T12" s="280"/>
      <c r="U12" s="280"/>
      <c r="V12" s="280"/>
      <c r="W12" s="306"/>
      <c r="X12" s="306"/>
      <c r="Y12" s="306"/>
      <c r="AA12">
        <f t="shared" si="0"/>
        <v>3</v>
      </c>
      <c r="AB12">
        <f t="shared" si="1"/>
        <v>0</v>
      </c>
      <c r="AC12">
        <f t="shared" si="2"/>
        <v>1</v>
      </c>
      <c r="AD12">
        <f t="shared" si="3"/>
        <v>4</v>
      </c>
      <c r="AE12">
        <f t="shared" si="4"/>
        <v>0</v>
      </c>
      <c r="AF12">
        <f t="shared" si="5"/>
        <v>0</v>
      </c>
      <c r="AG12">
        <f t="shared" si="6"/>
        <v>0</v>
      </c>
      <c r="AH12">
        <f t="shared" si="7"/>
        <v>1</v>
      </c>
      <c r="AI12">
        <f t="shared" si="8"/>
        <v>0</v>
      </c>
      <c r="AJ12">
        <f t="shared" si="9"/>
        <v>0</v>
      </c>
      <c r="AK12">
        <f t="shared" si="10"/>
        <v>2</v>
      </c>
      <c r="AL12">
        <f t="shared" si="11"/>
        <v>0</v>
      </c>
      <c r="AM12">
        <f t="shared" si="12"/>
        <v>11</v>
      </c>
    </row>
    <row r="13" spans="2:39">
      <c r="B13" s="2"/>
      <c r="C13" s="13" t="s">
        <v>757</v>
      </c>
      <c r="D13" s="79" t="s">
        <v>807</v>
      </c>
      <c r="E13" s="254" t="s">
        <v>803</v>
      </c>
      <c r="F13" s="254" t="s">
        <v>1624</v>
      </c>
      <c r="G13" s="254" t="s">
        <v>487</v>
      </c>
      <c r="H13" s="79" t="s">
        <v>807</v>
      </c>
      <c r="I13" s="260" t="s">
        <v>808</v>
      </c>
      <c r="J13" s="254" t="s">
        <v>808</v>
      </c>
      <c r="K13" s="205"/>
      <c r="L13" s="294" t="s">
        <v>808</v>
      </c>
      <c r="M13" s="225" t="s">
        <v>808</v>
      </c>
      <c r="N13" s="247" t="s">
        <v>808</v>
      </c>
      <c r="O13" s="254" t="s">
        <v>808</v>
      </c>
      <c r="P13" s="339" t="s">
        <v>1056</v>
      </c>
      <c r="Q13" s="284" t="s">
        <v>1153</v>
      </c>
      <c r="R13" s="306"/>
      <c r="S13" s="306"/>
      <c r="T13" s="280"/>
      <c r="U13" s="280"/>
      <c r="V13" s="280"/>
      <c r="W13" s="306"/>
      <c r="X13" s="306"/>
      <c r="Y13" s="306"/>
      <c r="AA13">
        <f t="shared" si="0"/>
        <v>1</v>
      </c>
      <c r="AB13">
        <f t="shared" si="1"/>
        <v>1</v>
      </c>
      <c r="AC13">
        <f t="shared" si="2"/>
        <v>0</v>
      </c>
      <c r="AD13">
        <f t="shared" si="3"/>
        <v>0</v>
      </c>
      <c r="AE13">
        <f t="shared" si="4"/>
        <v>6</v>
      </c>
      <c r="AF13">
        <f t="shared" si="5"/>
        <v>0</v>
      </c>
      <c r="AG13">
        <f t="shared" si="6"/>
        <v>0</v>
      </c>
      <c r="AH13">
        <f t="shared" si="7"/>
        <v>1</v>
      </c>
      <c r="AI13">
        <f t="shared" si="8"/>
        <v>0</v>
      </c>
      <c r="AJ13">
        <f t="shared" si="9"/>
        <v>2</v>
      </c>
      <c r="AK13">
        <f t="shared" si="10"/>
        <v>0</v>
      </c>
      <c r="AL13">
        <f t="shared" si="11"/>
        <v>0</v>
      </c>
      <c r="AM13">
        <f t="shared" si="12"/>
        <v>11</v>
      </c>
    </row>
    <row r="14" spans="2:39">
      <c r="B14" s="2"/>
      <c r="C14" s="13" t="s">
        <v>758</v>
      </c>
      <c r="D14" s="247" t="s">
        <v>837</v>
      </c>
      <c r="E14" s="254" t="s">
        <v>808</v>
      </c>
      <c r="F14" s="254" t="s">
        <v>486</v>
      </c>
      <c r="G14" s="254" t="s">
        <v>486</v>
      </c>
      <c r="H14" s="79" t="s">
        <v>491</v>
      </c>
      <c r="I14" s="254" t="s">
        <v>487</v>
      </c>
      <c r="J14" s="254" t="s">
        <v>806</v>
      </c>
      <c r="K14" s="247"/>
      <c r="L14" s="294" t="s">
        <v>837</v>
      </c>
      <c r="M14" s="263" t="s">
        <v>1056</v>
      </c>
      <c r="N14" s="79" t="s">
        <v>1056</v>
      </c>
      <c r="O14" s="254" t="s">
        <v>803</v>
      </c>
      <c r="P14" s="52" t="s">
        <v>808</v>
      </c>
      <c r="Q14" s="284" t="s">
        <v>807</v>
      </c>
      <c r="R14" s="306"/>
      <c r="S14" s="306"/>
      <c r="T14" s="280"/>
      <c r="U14" s="280"/>
      <c r="V14" s="280"/>
      <c r="W14" s="306"/>
      <c r="X14" s="306"/>
      <c r="Y14" s="306"/>
      <c r="AA14">
        <f t="shared" si="0"/>
        <v>1</v>
      </c>
      <c r="AB14">
        <f t="shared" si="1"/>
        <v>0</v>
      </c>
      <c r="AC14">
        <f t="shared" si="2"/>
        <v>2</v>
      </c>
      <c r="AD14">
        <f t="shared" si="3"/>
        <v>1</v>
      </c>
      <c r="AE14">
        <f t="shared" si="4"/>
        <v>1</v>
      </c>
      <c r="AF14">
        <f t="shared" si="5"/>
        <v>1</v>
      </c>
      <c r="AG14">
        <f t="shared" si="6"/>
        <v>0</v>
      </c>
      <c r="AH14">
        <f t="shared" si="7"/>
        <v>1</v>
      </c>
      <c r="AI14">
        <f t="shared" si="8"/>
        <v>2</v>
      </c>
      <c r="AJ14">
        <f t="shared" si="9"/>
        <v>0</v>
      </c>
      <c r="AK14">
        <f t="shared" si="10"/>
        <v>2</v>
      </c>
      <c r="AL14">
        <f t="shared" si="11"/>
        <v>0</v>
      </c>
      <c r="AM14">
        <f t="shared" si="12"/>
        <v>11</v>
      </c>
    </row>
    <row r="15" spans="2:39">
      <c r="B15" s="2"/>
      <c r="C15" s="13" t="s">
        <v>759</v>
      </c>
      <c r="D15" s="247" t="s">
        <v>1056</v>
      </c>
      <c r="E15" s="254" t="s">
        <v>837</v>
      </c>
      <c r="F15" s="254" t="s">
        <v>837</v>
      </c>
      <c r="G15" s="336" t="s">
        <v>491</v>
      </c>
      <c r="H15" s="247" t="s">
        <v>837</v>
      </c>
      <c r="I15" s="336" t="s">
        <v>491</v>
      </c>
      <c r="J15" s="254" t="s">
        <v>837</v>
      </c>
      <c r="K15" s="247"/>
      <c r="L15" s="294" t="s">
        <v>1056</v>
      </c>
      <c r="M15" s="338" t="s">
        <v>491</v>
      </c>
      <c r="N15" s="247" t="s">
        <v>837</v>
      </c>
      <c r="O15" s="254" t="s">
        <v>1624</v>
      </c>
      <c r="P15" s="52" t="s">
        <v>837</v>
      </c>
      <c r="Q15" s="284" t="s">
        <v>491</v>
      </c>
      <c r="R15" s="306"/>
      <c r="S15" s="306"/>
      <c r="T15" s="280"/>
      <c r="U15" s="280"/>
      <c r="V15" s="280"/>
      <c r="W15" s="306"/>
      <c r="X15" s="306"/>
      <c r="Y15" s="306"/>
      <c r="AA15">
        <f t="shared" si="0"/>
        <v>0</v>
      </c>
      <c r="AB15">
        <f t="shared" si="1"/>
        <v>1</v>
      </c>
      <c r="AC15">
        <f t="shared" si="2"/>
        <v>2</v>
      </c>
      <c r="AD15">
        <f t="shared" si="3"/>
        <v>0</v>
      </c>
      <c r="AE15">
        <f t="shared" si="4"/>
        <v>0</v>
      </c>
      <c r="AF15">
        <f t="shared" si="5"/>
        <v>3</v>
      </c>
      <c r="AG15">
        <f t="shared" si="6"/>
        <v>0</v>
      </c>
      <c r="AH15">
        <f t="shared" si="7"/>
        <v>0</v>
      </c>
      <c r="AI15">
        <f t="shared" si="8"/>
        <v>5</v>
      </c>
      <c r="AJ15">
        <f t="shared" si="9"/>
        <v>0</v>
      </c>
      <c r="AK15">
        <f t="shared" si="10"/>
        <v>0</v>
      </c>
      <c r="AL15">
        <f t="shared" si="11"/>
        <v>0</v>
      </c>
      <c r="AM15">
        <f t="shared" si="12"/>
        <v>11</v>
      </c>
    </row>
    <row r="16" spans="2:39">
      <c r="B16" s="2"/>
      <c r="C16" s="13" t="s">
        <v>760</v>
      </c>
      <c r="D16" s="79" t="s">
        <v>491</v>
      </c>
      <c r="E16" s="81" t="s">
        <v>1624</v>
      </c>
      <c r="F16" s="81" t="s">
        <v>491</v>
      </c>
      <c r="G16" s="254" t="s">
        <v>837</v>
      </c>
      <c r="H16" s="247" t="s">
        <v>1056</v>
      </c>
      <c r="I16" s="81" t="s">
        <v>1624</v>
      </c>
      <c r="J16" s="81" t="s">
        <v>1624</v>
      </c>
      <c r="K16" s="247"/>
      <c r="L16" s="332" t="s">
        <v>491</v>
      </c>
      <c r="M16" s="225" t="s">
        <v>837</v>
      </c>
      <c r="N16" s="79" t="s">
        <v>491</v>
      </c>
      <c r="O16" s="81" t="s">
        <v>491</v>
      </c>
      <c r="P16" s="149" t="s">
        <v>491</v>
      </c>
      <c r="Q16" s="284" t="s">
        <v>486</v>
      </c>
      <c r="R16" s="306"/>
      <c r="S16" s="306"/>
      <c r="T16" s="280"/>
      <c r="U16" s="280"/>
      <c r="V16" s="280"/>
      <c r="W16" s="306"/>
      <c r="X16" s="306"/>
      <c r="Y16" s="306"/>
      <c r="AA16">
        <f t="shared" si="0"/>
        <v>0</v>
      </c>
      <c r="AB16">
        <f t="shared" si="1"/>
        <v>3</v>
      </c>
      <c r="AC16">
        <f t="shared" si="2"/>
        <v>1</v>
      </c>
      <c r="AD16">
        <f t="shared" si="3"/>
        <v>0</v>
      </c>
      <c r="AE16">
        <f t="shared" si="4"/>
        <v>0</v>
      </c>
      <c r="AF16">
        <f t="shared" si="5"/>
        <v>5</v>
      </c>
      <c r="AG16">
        <f t="shared" si="6"/>
        <v>0</v>
      </c>
      <c r="AH16">
        <f t="shared" si="7"/>
        <v>0</v>
      </c>
      <c r="AI16">
        <f t="shared" si="8"/>
        <v>2</v>
      </c>
      <c r="AJ16">
        <f t="shared" si="9"/>
        <v>0</v>
      </c>
      <c r="AK16">
        <f t="shared" si="10"/>
        <v>0</v>
      </c>
      <c r="AL16">
        <f t="shared" si="11"/>
        <v>0</v>
      </c>
      <c r="AM16">
        <f t="shared" si="12"/>
        <v>11</v>
      </c>
    </row>
    <row r="17" spans="2:39" ht="23.25" thickBot="1">
      <c r="B17" s="3"/>
      <c r="C17" s="14" t="s">
        <v>482</v>
      </c>
      <c r="D17" s="341" t="s">
        <v>1624</v>
      </c>
      <c r="E17" s="255" t="s">
        <v>491</v>
      </c>
      <c r="F17" s="255" t="s">
        <v>808</v>
      </c>
      <c r="G17" s="342" t="s">
        <v>1624</v>
      </c>
      <c r="H17" s="341" t="s">
        <v>1624</v>
      </c>
      <c r="I17" s="255" t="s">
        <v>837</v>
      </c>
      <c r="J17" s="255" t="s">
        <v>491</v>
      </c>
      <c r="K17" s="248"/>
      <c r="L17" s="343" t="s">
        <v>1624</v>
      </c>
      <c r="M17" s="344" t="s">
        <v>1719</v>
      </c>
      <c r="N17" s="341" t="s">
        <v>1624</v>
      </c>
      <c r="O17" s="255" t="s">
        <v>837</v>
      </c>
      <c r="P17" s="340" t="s">
        <v>1624</v>
      </c>
      <c r="Q17" s="285" t="s">
        <v>1624</v>
      </c>
      <c r="R17" s="307"/>
      <c r="S17" s="307"/>
      <c r="T17" s="281"/>
      <c r="U17" s="281"/>
      <c r="V17" s="281"/>
      <c r="W17" s="307"/>
      <c r="X17" s="307"/>
      <c r="Y17" s="307"/>
      <c r="AA17">
        <f t="shared" si="0"/>
        <v>0</v>
      </c>
      <c r="AB17">
        <f t="shared" si="1"/>
        <v>5</v>
      </c>
      <c r="AC17">
        <f t="shared" si="2"/>
        <v>0</v>
      </c>
      <c r="AD17">
        <f t="shared" si="3"/>
        <v>0</v>
      </c>
      <c r="AE17">
        <f t="shared" si="4"/>
        <v>1</v>
      </c>
      <c r="AF17">
        <f t="shared" si="5"/>
        <v>2</v>
      </c>
      <c r="AG17">
        <f t="shared" si="6"/>
        <v>0</v>
      </c>
      <c r="AH17">
        <f t="shared" si="7"/>
        <v>0</v>
      </c>
      <c r="AI17">
        <f t="shared" si="8"/>
        <v>2</v>
      </c>
      <c r="AJ17">
        <f t="shared" si="9"/>
        <v>0</v>
      </c>
      <c r="AK17">
        <f t="shared" si="10"/>
        <v>0</v>
      </c>
      <c r="AL17">
        <f t="shared" si="11"/>
        <v>0</v>
      </c>
      <c r="AM17">
        <f t="shared" si="12"/>
        <v>10</v>
      </c>
    </row>
    <row r="18" spans="2:39" ht="13.5" thickBot="1">
      <c r="D18" s="249"/>
      <c r="E18" s="256"/>
      <c r="F18" s="256"/>
      <c r="G18" s="183"/>
      <c r="H18" s="249"/>
      <c r="I18" s="256"/>
      <c r="J18" s="249"/>
      <c r="K18" s="206"/>
      <c r="L18" s="237"/>
      <c r="M18" s="229"/>
      <c r="N18" s="249"/>
      <c r="O18" s="256"/>
      <c r="P18" s="50"/>
      <c r="Q18" s="33"/>
      <c r="R18" s="50"/>
      <c r="S18" s="50"/>
      <c r="T18" s="50"/>
      <c r="U18" s="50"/>
      <c r="V18" s="50"/>
      <c r="W18" s="50"/>
      <c r="X18" s="50"/>
      <c r="Y18" s="50"/>
      <c r="AA18">
        <f>SUM(AA6:AA17)</f>
        <v>11</v>
      </c>
      <c r="AB18">
        <f t="shared" ref="AB18:AL18" si="13">SUM(AB6:AB17)</f>
        <v>10</v>
      </c>
      <c r="AC18">
        <f t="shared" si="13"/>
        <v>11</v>
      </c>
      <c r="AD18">
        <f t="shared" si="13"/>
        <v>11</v>
      </c>
      <c r="AE18">
        <f t="shared" si="13"/>
        <v>11</v>
      </c>
      <c r="AF18">
        <f t="shared" si="13"/>
        <v>11</v>
      </c>
      <c r="AG18">
        <f t="shared" si="13"/>
        <v>11</v>
      </c>
      <c r="AH18">
        <f t="shared" si="13"/>
        <v>11</v>
      </c>
      <c r="AI18">
        <f t="shared" si="13"/>
        <v>11</v>
      </c>
      <c r="AJ18">
        <f t="shared" si="13"/>
        <v>11</v>
      </c>
      <c r="AK18">
        <f t="shared" si="13"/>
        <v>11</v>
      </c>
      <c r="AL18">
        <f t="shared" si="13"/>
        <v>11</v>
      </c>
    </row>
    <row r="19" spans="2:39" ht="16.5" thickBot="1">
      <c r="B19" s="9" t="s">
        <v>796</v>
      </c>
      <c r="C19" s="120"/>
      <c r="D19" s="250"/>
      <c r="E19" s="258"/>
      <c r="F19" s="258"/>
      <c r="G19" s="185"/>
      <c r="H19" s="168"/>
      <c r="I19" s="258"/>
      <c r="J19" s="168"/>
      <c r="K19" s="207"/>
      <c r="L19" s="239"/>
      <c r="M19" s="230"/>
      <c r="N19" s="250"/>
      <c r="O19" s="258"/>
      <c r="P19" s="92"/>
      <c r="Q19" s="92"/>
      <c r="R19" s="92"/>
      <c r="S19" s="92"/>
      <c r="T19" s="92"/>
      <c r="U19" s="92"/>
      <c r="V19" s="92"/>
      <c r="W19" s="92"/>
      <c r="X19" s="92"/>
      <c r="Y19" s="92"/>
      <c r="AA19">
        <f>AA6*12+AA7*11+AA8*10+AA9*9+AA10*8+AA11*7+AA12*6+AA13*5+AA14*4+AA15*3+AA16*2+AA17*1</f>
        <v>77</v>
      </c>
      <c r="AB19">
        <f t="shared" ref="AB19:AL19" si="14">AB6*12+AB7*11+AB8*10+AB9*9+AB10*8+AB11*7+AB12*6+AB13*5+AB14*4+AB15*3+AB16*2+AB17*1</f>
        <v>19</v>
      </c>
      <c r="AC19">
        <f t="shared" si="14"/>
        <v>65</v>
      </c>
      <c r="AD19">
        <f t="shared" si="14"/>
        <v>79</v>
      </c>
      <c r="AE19">
        <f t="shared" si="14"/>
        <v>60</v>
      </c>
      <c r="AF19">
        <f t="shared" si="14"/>
        <v>25</v>
      </c>
      <c r="AG19">
        <f t="shared" si="14"/>
        <v>119</v>
      </c>
      <c r="AH19">
        <f t="shared" si="14"/>
        <v>89</v>
      </c>
      <c r="AI19">
        <f t="shared" si="14"/>
        <v>29</v>
      </c>
      <c r="AJ19">
        <f t="shared" si="14"/>
        <v>91</v>
      </c>
      <c r="AK19">
        <f t="shared" si="14"/>
        <v>76</v>
      </c>
      <c r="AL19">
        <f t="shared" si="14"/>
        <v>128</v>
      </c>
    </row>
    <row r="20" spans="2:39" ht="56.25">
      <c r="B20" s="6" t="s">
        <v>196</v>
      </c>
      <c r="C20" s="121"/>
      <c r="D20" s="334" t="s">
        <v>2079</v>
      </c>
      <c r="E20" s="259" t="s">
        <v>2015</v>
      </c>
      <c r="F20" s="259" t="s">
        <v>2002</v>
      </c>
      <c r="G20" s="259" t="s">
        <v>2038</v>
      </c>
      <c r="H20" s="251" t="s">
        <v>2067</v>
      </c>
      <c r="I20" s="352" t="s">
        <v>1968</v>
      </c>
      <c r="J20" s="353" t="s">
        <v>2032</v>
      </c>
      <c r="K20" s="209"/>
      <c r="L20" s="295" t="s">
        <v>1981</v>
      </c>
      <c r="M20" s="251" t="s">
        <v>2049</v>
      </c>
      <c r="N20" s="251" t="s">
        <v>1952</v>
      </c>
      <c r="O20" s="353" t="s">
        <v>1908</v>
      </c>
      <c r="P20" s="351" t="s">
        <v>2086</v>
      </c>
      <c r="Q20" s="286" t="s">
        <v>2120</v>
      </c>
      <c r="R20" s="305"/>
      <c r="S20" s="305"/>
      <c r="T20" s="282"/>
      <c r="U20" s="282"/>
      <c r="V20" s="282"/>
      <c r="W20" s="305"/>
      <c r="X20" s="305"/>
      <c r="Y20" s="305"/>
    </row>
    <row r="21" spans="2:39" ht="22.5">
      <c r="B21" s="6" t="s">
        <v>761</v>
      </c>
      <c r="C21" s="121"/>
      <c r="D21" s="334" t="s">
        <v>561</v>
      </c>
      <c r="E21" s="253" t="s">
        <v>555</v>
      </c>
      <c r="F21" s="333" t="s">
        <v>561</v>
      </c>
      <c r="G21" s="333" t="s">
        <v>561</v>
      </c>
      <c r="H21" s="246" t="s">
        <v>302</v>
      </c>
      <c r="I21" s="85" t="s">
        <v>1516</v>
      </c>
      <c r="J21" s="333" t="s">
        <v>561</v>
      </c>
      <c r="K21" s="203"/>
      <c r="L21" s="293" t="s">
        <v>555</v>
      </c>
      <c r="M21" s="225" t="s">
        <v>555</v>
      </c>
      <c r="N21" s="246" t="s">
        <v>486</v>
      </c>
      <c r="O21" s="85" t="s">
        <v>1057</v>
      </c>
      <c r="P21" s="349" t="s">
        <v>2087</v>
      </c>
      <c r="Q21" s="283" t="s">
        <v>2122</v>
      </c>
      <c r="R21" s="306"/>
      <c r="S21" s="306"/>
      <c r="T21" s="280"/>
      <c r="U21" s="280"/>
      <c r="V21" s="280"/>
      <c r="W21" s="306"/>
      <c r="X21" s="306"/>
      <c r="Y21" s="306"/>
    </row>
    <row r="22" spans="2:39" ht="22.5">
      <c r="B22" s="4" t="s">
        <v>762</v>
      </c>
      <c r="C22" s="122"/>
      <c r="D22" s="335" t="s">
        <v>1516</v>
      </c>
      <c r="E22" s="85" t="s">
        <v>561</v>
      </c>
      <c r="F22" s="254" t="s">
        <v>1083</v>
      </c>
      <c r="G22" s="336" t="s">
        <v>1516</v>
      </c>
      <c r="H22" s="247" t="s">
        <v>512</v>
      </c>
      <c r="I22" s="81" t="s">
        <v>561</v>
      </c>
      <c r="J22" s="333" t="s">
        <v>1516</v>
      </c>
      <c r="K22" s="205"/>
      <c r="L22" s="332" t="s">
        <v>561</v>
      </c>
      <c r="M22" s="263" t="s">
        <v>561</v>
      </c>
      <c r="N22" s="247" t="s">
        <v>487</v>
      </c>
      <c r="O22" s="254" t="s">
        <v>486</v>
      </c>
      <c r="P22" s="149" t="s">
        <v>2088</v>
      </c>
      <c r="Q22" s="284" t="s">
        <v>2121</v>
      </c>
      <c r="R22" s="306"/>
      <c r="S22" s="306"/>
      <c r="T22" s="280"/>
      <c r="U22" s="280"/>
      <c r="V22" s="280"/>
      <c r="W22" s="306"/>
      <c r="X22" s="306"/>
      <c r="Y22" s="306"/>
    </row>
    <row r="23" spans="2:39">
      <c r="B23" s="4" t="s">
        <v>769</v>
      </c>
      <c r="C23" s="122"/>
      <c r="D23" s="247" t="s">
        <v>561</v>
      </c>
      <c r="E23" s="254" t="s">
        <v>2016</v>
      </c>
      <c r="F23" s="254" t="s">
        <v>1083</v>
      </c>
      <c r="G23" s="254" t="s">
        <v>1516</v>
      </c>
      <c r="H23" s="247" t="s">
        <v>512</v>
      </c>
      <c r="I23" s="254" t="s">
        <v>302</v>
      </c>
      <c r="J23" s="254" t="s">
        <v>302</v>
      </c>
      <c r="K23" s="205"/>
      <c r="L23" s="294" t="s">
        <v>302</v>
      </c>
      <c r="M23" s="225" t="s">
        <v>302</v>
      </c>
      <c r="N23" s="247" t="s">
        <v>486</v>
      </c>
      <c r="O23" s="254" t="s">
        <v>486</v>
      </c>
      <c r="P23" s="52" t="s">
        <v>2089</v>
      </c>
      <c r="Q23" s="284" t="s">
        <v>1047</v>
      </c>
      <c r="R23" s="306"/>
      <c r="S23" s="306"/>
      <c r="T23" s="280"/>
      <c r="U23" s="280"/>
      <c r="V23" s="280"/>
      <c r="W23" s="306"/>
      <c r="X23" s="306"/>
      <c r="Y23" s="306"/>
    </row>
    <row r="24" spans="2:39" ht="23.25" thickBot="1">
      <c r="B24" s="5" t="s">
        <v>770</v>
      </c>
      <c r="C24" s="123"/>
      <c r="D24" s="248" t="s">
        <v>1816</v>
      </c>
      <c r="E24" s="255" t="s">
        <v>512</v>
      </c>
      <c r="F24" s="255" t="s">
        <v>1516</v>
      </c>
      <c r="G24" s="255" t="s">
        <v>2039</v>
      </c>
      <c r="H24" s="248" t="s">
        <v>1516</v>
      </c>
      <c r="I24" s="255" t="s">
        <v>433</v>
      </c>
      <c r="J24" s="252" t="s">
        <v>1083</v>
      </c>
      <c r="K24" s="252"/>
      <c r="L24" s="296" t="s">
        <v>1816</v>
      </c>
      <c r="M24" s="226" t="s">
        <v>512</v>
      </c>
      <c r="N24" s="248" t="s">
        <v>491</v>
      </c>
      <c r="O24" s="255" t="s">
        <v>491</v>
      </c>
      <c r="P24" s="53" t="s">
        <v>2090</v>
      </c>
      <c r="Q24" s="285" t="s">
        <v>1047</v>
      </c>
      <c r="R24" s="307"/>
      <c r="S24" s="307"/>
      <c r="T24" s="281"/>
      <c r="U24" s="281"/>
      <c r="V24" s="281"/>
      <c r="W24" s="307"/>
      <c r="X24" s="307"/>
      <c r="Y24" s="307"/>
    </row>
    <row r="25" spans="2:39" ht="13.5" thickBot="1">
      <c r="D25" s="249"/>
      <c r="E25" s="256"/>
      <c r="F25" s="256"/>
      <c r="G25" s="183"/>
      <c r="H25" s="249"/>
      <c r="I25" s="256"/>
      <c r="J25" s="249"/>
      <c r="K25" s="206"/>
      <c r="L25" s="236"/>
      <c r="M25" s="229"/>
      <c r="N25" s="249"/>
      <c r="O25" s="256"/>
      <c r="P25" s="50"/>
      <c r="Q25" s="33"/>
      <c r="R25" s="50"/>
      <c r="S25" s="50"/>
      <c r="T25" s="50"/>
      <c r="U25" s="50"/>
      <c r="V25" s="50"/>
      <c r="W25" s="50"/>
      <c r="X25" s="50"/>
      <c r="Y25" s="50"/>
    </row>
    <row r="26" spans="2:39" ht="16.5" thickBot="1">
      <c r="B26" s="112" t="s">
        <v>772</v>
      </c>
      <c r="C26" s="113"/>
      <c r="D26" s="250"/>
      <c r="E26" s="258"/>
      <c r="F26" s="258"/>
      <c r="G26" s="185"/>
      <c r="H26" s="168"/>
      <c r="I26" s="258"/>
      <c r="J26" s="168"/>
      <c r="K26" s="207"/>
      <c r="L26" s="238"/>
      <c r="M26" s="231"/>
      <c r="N26" s="250"/>
      <c r="O26" s="258"/>
      <c r="P26" s="92"/>
      <c r="Q26" s="92"/>
      <c r="R26" s="92"/>
      <c r="S26" s="92"/>
      <c r="T26" s="92"/>
      <c r="U26" s="92"/>
      <c r="V26" s="92"/>
      <c r="W26" s="92"/>
      <c r="X26" s="92"/>
      <c r="Y26" s="92"/>
    </row>
    <row r="27" spans="2:39" ht="22.5">
      <c r="B27" s="310" t="s">
        <v>8</v>
      </c>
      <c r="C27" s="311"/>
      <c r="D27" s="251" t="s">
        <v>566</v>
      </c>
      <c r="E27" s="259" t="s">
        <v>82</v>
      </c>
      <c r="F27" s="259" t="s">
        <v>913</v>
      </c>
      <c r="G27" s="259" t="s">
        <v>330</v>
      </c>
      <c r="H27" s="251" t="s">
        <v>566</v>
      </c>
      <c r="I27" s="259" t="s">
        <v>1969</v>
      </c>
      <c r="J27" s="251" t="s">
        <v>601</v>
      </c>
      <c r="K27" s="209"/>
      <c r="L27" s="297" t="s">
        <v>1982</v>
      </c>
      <c r="M27" s="227" t="s">
        <v>2050</v>
      </c>
      <c r="N27" s="246" t="s">
        <v>1953</v>
      </c>
      <c r="O27" s="352" t="s">
        <v>1683</v>
      </c>
      <c r="P27" s="96" t="s">
        <v>2091</v>
      </c>
      <c r="Q27" s="286" t="s">
        <v>2123</v>
      </c>
      <c r="R27" s="174" t="s">
        <v>601</v>
      </c>
      <c r="S27" s="174" t="s">
        <v>82</v>
      </c>
      <c r="T27" s="174" t="s">
        <v>82</v>
      </c>
      <c r="U27" s="174" t="s">
        <v>601</v>
      </c>
      <c r="V27" s="174" t="s">
        <v>1940</v>
      </c>
      <c r="W27" s="174" t="s">
        <v>1923</v>
      </c>
      <c r="X27" s="174" t="s">
        <v>1924</v>
      </c>
      <c r="Y27" s="174" t="s">
        <v>1925</v>
      </c>
    </row>
    <row r="28" spans="2:39" ht="22.5">
      <c r="B28" s="308" t="s">
        <v>774</v>
      </c>
      <c r="C28" s="309"/>
      <c r="D28" s="335" t="s">
        <v>295</v>
      </c>
      <c r="E28" s="254" t="s">
        <v>1917</v>
      </c>
      <c r="F28" s="336" t="s">
        <v>295</v>
      </c>
      <c r="G28" s="336" t="s">
        <v>435</v>
      </c>
      <c r="H28" s="335" t="s">
        <v>295</v>
      </c>
      <c r="I28" s="336" t="s">
        <v>1970</v>
      </c>
      <c r="J28" s="335" t="s">
        <v>435</v>
      </c>
      <c r="K28" s="205"/>
      <c r="L28" s="279" t="s">
        <v>1983</v>
      </c>
      <c r="M28" s="338" t="s">
        <v>2051</v>
      </c>
      <c r="N28" s="335" t="s">
        <v>1954</v>
      </c>
      <c r="O28" s="336" t="s">
        <v>1626</v>
      </c>
      <c r="P28" s="339" t="s">
        <v>2092</v>
      </c>
      <c r="Q28" s="284" t="s">
        <v>1446</v>
      </c>
      <c r="R28" s="194" t="s">
        <v>1917</v>
      </c>
      <c r="S28" s="194" t="s">
        <v>1917</v>
      </c>
      <c r="T28" s="194" t="s">
        <v>435</v>
      </c>
      <c r="U28" s="194" t="s">
        <v>435</v>
      </c>
      <c r="V28" s="194" t="s">
        <v>435</v>
      </c>
      <c r="W28" s="194" t="s">
        <v>1926</v>
      </c>
      <c r="X28" s="194" t="s">
        <v>1234</v>
      </c>
      <c r="Y28" s="194" t="s">
        <v>1626</v>
      </c>
    </row>
    <row r="29" spans="2:39" ht="33.75">
      <c r="B29" s="308" t="s">
        <v>775</v>
      </c>
      <c r="C29" s="309"/>
      <c r="D29" s="247" t="s">
        <v>568</v>
      </c>
      <c r="E29" s="336" t="s">
        <v>2017</v>
      </c>
      <c r="F29" s="254" t="s">
        <v>327</v>
      </c>
      <c r="G29" s="254" t="s">
        <v>568</v>
      </c>
      <c r="H29" s="247" t="s">
        <v>568</v>
      </c>
      <c r="I29" s="254" t="s">
        <v>1971</v>
      </c>
      <c r="J29" s="160" t="s">
        <v>327</v>
      </c>
      <c r="K29" s="205"/>
      <c r="L29" s="279" t="s">
        <v>1984</v>
      </c>
      <c r="M29" s="225" t="s">
        <v>2052</v>
      </c>
      <c r="N29" s="335" t="s">
        <v>1955</v>
      </c>
      <c r="O29" s="336" t="s">
        <v>1909</v>
      </c>
      <c r="P29" s="52" t="s">
        <v>2093</v>
      </c>
      <c r="Q29" s="284" t="s">
        <v>2124</v>
      </c>
      <c r="R29" s="194" t="s">
        <v>1918</v>
      </c>
      <c r="S29" s="194" t="s">
        <v>599</v>
      </c>
      <c r="T29" s="194" t="s">
        <v>1918</v>
      </c>
      <c r="U29" s="194" t="s">
        <v>1073</v>
      </c>
      <c r="V29" s="194" t="s">
        <v>413</v>
      </c>
      <c r="W29" s="194" t="s">
        <v>1927</v>
      </c>
      <c r="X29" s="194" t="s">
        <v>1927</v>
      </c>
      <c r="Y29" s="194" t="s">
        <v>1627</v>
      </c>
    </row>
    <row r="30" spans="2:39" ht="22.5">
      <c r="B30" s="308" t="s">
        <v>776</v>
      </c>
      <c r="C30" s="309"/>
      <c r="D30" s="335" t="s">
        <v>1764</v>
      </c>
      <c r="E30" s="254" t="s">
        <v>573</v>
      </c>
      <c r="F30" s="336" t="s">
        <v>1311</v>
      </c>
      <c r="G30" s="254" t="s">
        <v>573</v>
      </c>
      <c r="H30" s="335" t="s">
        <v>1764</v>
      </c>
      <c r="I30" s="336" t="s">
        <v>1972</v>
      </c>
      <c r="J30" s="335" t="s">
        <v>1311</v>
      </c>
      <c r="K30" s="205"/>
      <c r="L30" s="354" t="s">
        <v>1985</v>
      </c>
      <c r="M30" s="338" t="s">
        <v>2053</v>
      </c>
      <c r="N30" s="335" t="s">
        <v>1956</v>
      </c>
      <c r="O30" s="336" t="s">
        <v>1910</v>
      </c>
      <c r="P30" s="339" t="s">
        <v>2094</v>
      </c>
      <c r="Q30" s="284" t="s">
        <v>2125</v>
      </c>
      <c r="R30" s="194" t="s">
        <v>1311</v>
      </c>
      <c r="S30" s="194" t="s">
        <v>1311</v>
      </c>
      <c r="T30" s="194" t="s">
        <v>1311</v>
      </c>
      <c r="U30" s="194" t="s">
        <v>1311</v>
      </c>
      <c r="V30" s="194" t="s">
        <v>1311</v>
      </c>
      <c r="W30" s="194" t="s">
        <v>1931</v>
      </c>
      <c r="X30" s="194" t="s">
        <v>1702</v>
      </c>
      <c r="Y30" s="194" t="s">
        <v>1638</v>
      </c>
    </row>
    <row r="31" spans="2:39" ht="22.5">
      <c r="B31" s="308" t="s">
        <v>777</v>
      </c>
      <c r="C31" s="309"/>
      <c r="D31" s="335" t="s">
        <v>2003</v>
      </c>
      <c r="E31" s="336" t="s">
        <v>570</v>
      </c>
      <c r="F31" s="336" t="s">
        <v>2003</v>
      </c>
      <c r="G31" s="254" t="s">
        <v>2040</v>
      </c>
      <c r="H31" s="335" t="s">
        <v>2003</v>
      </c>
      <c r="I31" s="254" t="s">
        <v>1973</v>
      </c>
      <c r="J31" s="335" t="s">
        <v>570</v>
      </c>
      <c r="K31" s="205"/>
      <c r="L31" s="354" t="s">
        <v>1986</v>
      </c>
      <c r="M31" s="338" t="s">
        <v>2054</v>
      </c>
      <c r="N31" s="335" t="s">
        <v>1957</v>
      </c>
      <c r="O31" s="254" t="s">
        <v>1911</v>
      </c>
      <c r="P31" s="339" t="s">
        <v>2095</v>
      </c>
      <c r="Q31" s="284" t="s">
        <v>2126</v>
      </c>
      <c r="R31" s="194" t="s">
        <v>570</v>
      </c>
      <c r="S31" s="194" t="s">
        <v>570</v>
      </c>
      <c r="T31" s="194"/>
      <c r="U31" s="194"/>
      <c r="V31" s="194"/>
      <c r="W31" s="194" t="s">
        <v>1863</v>
      </c>
      <c r="X31" s="194" t="s">
        <v>1863</v>
      </c>
      <c r="Y31" s="194" t="s">
        <v>1749</v>
      </c>
    </row>
    <row r="32" spans="2:39" ht="33.75">
      <c r="B32" s="308" t="s">
        <v>778</v>
      </c>
      <c r="C32" s="309"/>
      <c r="D32" s="335" t="s">
        <v>600</v>
      </c>
      <c r="E32" s="336" t="s">
        <v>600</v>
      </c>
      <c r="F32" s="336" t="s">
        <v>2004</v>
      </c>
      <c r="G32" s="336" t="s">
        <v>600</v>
      </c>
      <c r="H32" s="335" t="s">
        <v>2057</v>
      </c>
      <c r="I32" s="254" t="s">
        <v>1974</v>
      </c>
      <c r="J32" s="335" t="s">
        <v>600</v>
      </c>
      <c r="K32" s="205"/>
      <c r="L32" s="354" t="s">
        <v>1987</v>
      </c>
      <c r="M32" s="338" t="s">
        <v>2055</v>
      </c>
      <c r="N32" s="335" t="s">
        <v>1958</v>
      </c>
      <c r="O32" s="254" t="s">
        <v>1912</v>
      </c>
      <c r="P32" s="339" t="s">
        <v>2096</v>
      </c>
      <c r="Q32" s="284" t="s">
        <v>2127</v>
      </c>
      <c r="R32" s="194" t="s">
        <v>600</v>
      </c>
      <c r="S32" s="194" t="s">
        <v>600</v>
      </c>
      <c r="T32" s="194" t="s">
        <v>600</v>
      </c>
      <c r="U32" s="194" t="s">
        <v>600</v>
      </c>
      <c r="V32" s="194" t="s">
        <v>600</v>
      </c>
      <c r="W32" s="194" t="s">
        <v>1932</v>
      </c>
      <c r="X32" s="194" t="s">
        <v>1933</v>
      </c>
      <c r="Y32" s="194" t="s">
        <v>1709</v>
      </c>
    </row>
    <row r="33" spans="2:25" ht="22.5">
      <c r="B33" s="312" t="s">
        <v>1282</v>
      </c>
      <c r="C33" s="309"/>
      <c r="D33" s="247" t="s">
        <v>2080</v>
      </c>
      <c r="E33" s="254" t="s">
        <v>2018</v>
      </c>
      <c r="F33" s="254" t="s">
        <v>601</v>
      </c>
      <c r="G33" s="254" t="s">
        <v>1656</v>
      </c>
      <c r="H33" s="247" t="s">
        <v>2068</v>
      </c>
      <c r="I33" s="81" t="s">
        <v>1975</v>
      </c>
      <c r="J33" s="247" t="s">
        <v>1179</v>
      </c>
      <c r="K33" s="205"/>
      <c r="L33" s="355" t="s">
        <v>1988</v>
      </c>
      <c r="M33" s="263" t="s">
        <v>2056</v>
      </c>
      <c r="N33" s="247" t="s">
        <v>1959</v>
      </c>
      <c r="O33" s="81" t="s">
        <v>1694</v>
      </c>
      <c r="P33" s="52" t="s">
        <v>2097</v>
      </c>
      <c r="Q33" s="284" t="s">
        <v>2128</v>
      </c>
      <c r="R33" s="194" t="s">
        <v>1919</v>
      </c>
      <c r="S33" s="194" t="s">
        <v>1920</v>
      </c>
      <c r="T33" s="194"/>
      <c r="U33" s="194"/>
      <c r="V33" s="194"/>
      <c r="W33" s="194" t="s">
        <v>1928</v>
      </c>
      <c r="X33" s="194" t="s">
        <v>1929</v>
      </c>
      <c r="Y33" s="194" t="s">
        <v>1930</v>
      </c>
    </row>
    <row r="34" spans="2:25" ht="22.5">
      <c r="B34" s="312" t="s">
        <v>1283</v>
      </c>
      <c r="C34" s="309"/>
      <c r="D34" s="335" t="s">
        <v>2098</v>
      </c>
      <c r="E34" s="81" t="s">
        <v>2019</v>
      </c>
      <c r="F34" s="254" t="s">
        <v>573</v>
      </c>
      <c r="G34" s="254" t="s">
        <v>2099</v>
      </c>
      <c r="H34" s="79" t="s">
        <v>2069</v>
      </c>
      <c r="I34" s="254" t="s">
        <v>1976</v>
      </c>
      <c r="J34" s="247" t="s">
        <v>328</v>
      </c>
      <c r="K34" s="205"/>
      <c r="L34" s="355" t="s">
        <v>1989</v>
      </c>
      <c r="M34" s="263" t="s">
        <v>1935</v>
      </c>
      <c r="N34" s="79" t="s">
        <v>1960</v>
      </c>
      <c r="O34" s="254" t="s">
        <v>1913</v>
      </c>
      <c r="P34" s="52" t="s">
        <v>2100</v>
      </c>
      <c r="Q34" s="284" t="s">
        <v>1934</v>
      </c>
      <c r="R34" s="194" t="s">
        <v>1921</v>
      </c>
      <c r="S34" s="194" t="s">
        <v>1922</v>
      </c>
      <c r="T34" s="194"/>
      <c r="U34" s="194"/>
      <c r="V34" s="194" t="s">
        <v>571</v>
      </c>
      <c r="W34" s="194" t="s">
        <v>1934</v>
      </c>
      <c r="X34" s="194" t="s">
        <v>1935</v>
      </c>
      <c r="Y34" s="194" t="s">
        <v>1936</v>
      </c>
    </row>
    <row r="35" spans="2:25">
      <c r="B35" s="308" t="s">
        <v>781</v>
      </c>
      <c r="C35" s="309"/>
      <c r="D35" s="247" t="s">
        <v>295</v>
      </c>
      <c r="E35" s="254" t="s">
        <v>82</v>
      </c>
      <c r="F35" s="254" t="s">
        <v>295</v>
      </c>
      <c r="G35" s="254" t="s">
        <v>2041</v>
      </c>
      <c r="H35" s="247" t="s">
        <v>295</v>
      </c>
      <c r="I35" s="254" t="s">
        <v>82</v>
      </c>
      <c r="J35" s="247" t="s">
        <v>601</v>
      </c>
      <c r="K35" s="205"/>
      <c r="L35" s="279" t="s">
        <v>82</v>
      </c>
      <c r="M35" s="225" t="s">
        <v>82</v>
      </c>
      <c r="N35" s="247" t="s">
        <v>1961</v>
      </c>
      <c r="O35" s="254" t="s">
        <v>599</v>
      </c>
      <c r="P35" s="52" t="s">
        <v>2101</v>
      </c>
      <c r="Q35" s="284" t="s">
        <v>2129</v>
      </c>
      <c r="R35" s="194" t="s">
        <v>82</v>
      </c>
      <c r="S35" s="194" t="s">
        <v>82</v>
      </c>
      <c r="T35" s="194" t="s">
        <v>82</v>
      </c>
      <c r="U35" s="194" t="s">
        <v>601</v>
      </c>
      <c r="V35" s="194" t="s">
        <v>435</v>
      </c>
      <c r="W35" s="194" t="s">
        <v>1917</v>
      </c>
      <c r="X35" s="194" t="s">
        <v>82</v>
      </c>
      <c r="Y35" s="194" t="s">
        <v>435</v>
      </c>
    </row>
    <row r="36" spans="2:25" ht="33.75">
      <c r="B36" s="308" t="s">
        <v>782</v>
      </c>
      <c r="C36" s="309"/>
      <c r="D36" s="247" t="s">
        <v>1764</v>
      </c>
      <c r="E36" s="254" t="s">
        <v>600</v>
      </c>
      <c r="F36" s="254" t="s">
        <v>600</v>
      </c>
      <c r="G36" s="254" t="s">
        <v>570</v>
      </c>
      <c r="H36" s="247" t="s">
        <v>2020</v>
      </c>
      <c r="I36" s="254" t="s">
        <v>570</v>
      </c>
      <c r="J36" s="247" t="s">
        <v>600</v>
      </c>
      <c r="K36" s="205"/>
      <c r="L36" s="279" t="s">
        <v>1990</v>
      </c>
      <c r="M36" s="225" t="s">
        <v>2057</v>
      </c>
      <c r="N36" s="247" t="s">
        <v>1311</v>
      </c>
      <c r="O36" s="254" t="s">
        <v>1311</v>
      </c>
      <c r="P36" s="52" t="s">
        <v>2102</v>
      </c>
      <c r="Q36" s="284" t="s">
        <v>691</v>
      </c>
      <c r="R36" s="194" t="s">
        <v>1311</v>
      </c>
      <c r="S36" s="194" t="s">
        <v>570</v>
      </c>
      <c r="T36" s="194" t="s">
        <v>1311</v>
      </c>
      <c r="U36" s="194" t="s">
        <v>1311</v>
      </c>
      <c r="V36" s="194" t="s">
        <v>571</v>
      </c>
      <c r="W36" s="194" t="s">
        <v>600</v>
      </c>
      <c r="X36" s="194" t="s">
        <v>570</v>
      </c>
      <c r="Y36" s="194" t="s">
        <v>600</v>
      </c>
    </row>
    <row r="37" spans="2:25" ht="22.5">
      <c r="B37" s="308" t="s">
        <v>783</v>
      </c>
      <c r="C37" s="309"/>
      <c r="D37" s="247" t="s">
        <v>1764</v>
      </c>
      <c r="E37" s="254" t="s">
        <v>2020</v>
      </c>
      <c r="F37" s="254" t="s">
        <v>600</v>
      </c>
      <c r="G37" s="254" t="s">
        <v>570</v>
      </c>
      <c r="H37" s="247" t="s">
        <v>2020</v>
      </c>
      <c r="I37" s="254" t="s">
        <v>82</v>
      </c>
      <c r="J37" s="247" t="s">
        <v>600</v>
      </c>
      <c r="K37" s="205"/>
      <c r="L37" s="279" t="s">
        <v>163</v>
      </c>
      <c r="M37" s="225" t="s">
        <v>2020</v>
      </c>
      <c r="N37" s="247" t="s">
        <v>1311</v>
      </c>
      <c r="O37" s="254" t="s">
        <v>1420</v>
      </c>
      <c r="P37" s="52" t="s">
        <v>2103</v>
      </c>
      <c r="Q37" s="284" t="s">
        <v>691</v>
      </c>
      <c r="R37" s="194" t="s">
        <v>1420</v>
      </c>
      <c r="S37" s="194" t="s">
        <v>821</v>
      </c>
      <c r="T37" s="194" t="s">
        <v>1420</v>
      </c>
      <c r="U37" s="194" t="s">
        <v>1420</v>
      </c>
      <c r="V37" s="194" t="s">
        <v>691</v>
      </c>
      <c r="W37" s="194" t="s">
        <v>822</v>
      </c>
      <c r="X37" s="194" t="s">
        <v>204</v>
      </c>
      <c r="Y37" s="194" t="s">
        <v>822</v>
      </c>
    </row>
    <row r="38" spans="2:25" ht="45">
      <c r="B38" s="308" t="s">
        <v>1904</v>
      </c>
      <c r="C38" s="318"/>
      <c r="D38" s="247" t="s">
        <v>2081</v>
      </c>
      <c r="E38" s="254" t="s">
        <v>2021</v>
      </c>
      <c r="F38" s="254" t="s">
        <v>2005</v>
      </c>
      <c r="G38" s="81" t="s">
        <v>2042</v>
      </c>
      <c r="H38" s="79" t="s">
        <v>2070</v>
      </c>
      <c r="I38" s="254" t="s">
        <v>1977</v>
      </c>
      <c r="J38" s="247" t="s">
        <v>2033</v>
      </c>
      <c r="K38" s="205"/>
      <c r="L38" s="279" t="s">
        <v>1991</v>
      </c>
      <c r="M38" s="225" t="s">
        <v>2058</v>
      </c>
      <c r="N38" s="247" t="s">
        <v>1962</v>
      </c>
      <c r="O38" s="254" t="s">
        <v>1914</v>
      </c>
      <c r="P38" s="52" t="s">
        <v>2104</v>
      </c>
      <c r="Q38" s="284" t="s">
        <v>2130</v>
      </c>
      <c r="R38" s="194"/>
      <c r="S38" s="194"/>
      <c r="T38" s="194"/>
      <c r="U38" s="194"/>
      <c r="V38" s="194"/>
      <c r="W38" s="194"/>
      <c r="X38" s="194"/>
      <c r="Y38" s="194"/>
    </row>
    <row r="39" spans="2:25">
      <c r="B39" s="308" t="s">
        <v>1905</v>
      </c>
      <c r="C39" s="318"/>
      <c r="D39" s="247">
        <v>65</v>
      </c>
      <c r="E39" s="254">
        <v>63</v>
      </c>
      <c r="F39" s="254">
        <v>35</v>
      </c>
      <c r="G39" s="254">
        <v>66</v>
      </c>
      <c r="H39" s="247">
        <v>41</v>
      </c>
      <c r="I39" s="254">
        <v>75</v>
      </c>
      <c r="J39" s="247">
        <v>65</v>
      </c>
      <c r="K39" s="205"/>
      <c r="L39" s="279">
        <v>80</v>
      </c>
      <c r="M39" s="225">
        <v>28</v>
      </c>
      <c r="N39" s="247">
        <v>45</v>
      </c>
      <c r="O39" s="254">
        <v>74</v>
      </c>
      <c r="P39" s="52" t="s">
        <v>2105</v>
      </c>
      <c r="Q39" s="284" t="s">
        <v>2131</v>
      </c>
      <c r="R39" s="194"/>
      <c r="S39" s="194"/>
      <c r="T39" s="194"/>
      <c r="U39" s="194"/>
      <c r="V39" s="194"/>
      <c r="W39" s="194"/>
      <c r="X39" s="194"/>
      <c r="Y39" s="194"/>
    </row>
    <row r="40" spans="2:25">
      <c r="B40" s="308" t="s">
        <v>784</v>
      </c>
      <c r="C40" s="309"/>
      <c r="D40" s="335" t="s">
        <v>1648</v>
      </c>
      <c r="E40" s="336" t="s">
        <v>1992</v>
      </c>
      <c r="F40" s="254" t="s">
        <v>440</v>
      </c>
      <c r="G40" s="336" t="s">
        <v>1992</v>
      </c>
      <c r="H40" s="335" t="s">
        <v>1992</v>
      </c>
      <c r="I40" s="254" t="s">
        <v>1701</v>
      </c>
      <c r="J40" s="335" t="s">
        <v>1648</v>
      </c>
      <c r="K40" s="205"/>
      <c r="L40" s="354" t="s">
        <v>1992</v>
      </c>
      <c r="M40" s="338" t="s">
        <v>1992</v>
      </c>
      <c r="N40" s="225" t="s">
        <v>520</v>
      </c>
      <c r="O40" s="356" t="s">
        <v>1648</v>
      </c>
      <c r="P40" s="339" t="s">
        <v>2106</v>
      </c>
      <c r="Q40" s="284" t="s">
        <v>1648</v>
      </c>
      <c r="R40" s="194" t="s">
        <v>1648</v>
      </c>
      <c r="S40" s="194" t="s">
        <v>520</v>
      </c>
      <c r="T40" s="194"/>
      <c r="U40" s="194"/>
      <c r="V40" s="194"/>
      <c r="W40" s="194" t="s">
        <v>1648</v>
      </c>
      <c r="X40" s="194" t="s">
        <v>1648</v>
      </c>
      <c r="Y40" s="194" t="s">
        <v>1648</v>
      </c>
    </row>
    <row r="41" spans="2:25" ht="22.5">
      <c r="B41" s="308" t="s">
        <v>785</v>
      </c>
      <c r="C41" s="309"/>
      <c r="D41" s="247" t="s">
        <v>109</v>
      </c>
      <c r="E41" s="254" t="s">
        <v>2022</v>
      </c>
      <c r="F41" s="254" t="s">
        <v>2006</v>
      </c>
      <c r="G41" s="254" t="s">
        <v>2043</v>
      </c>
      <c r="H41" s="247" t="s">
        <v>356</v>
      </c>
      <c r="I41" s="254" t="s">
        <v>1901</v>
      </c>
      <c r="J41" s="247" t="s">
        <v>1480</v>
      </c>
      <c r="K41" s="205"/>
      <c r="L41" s="279" t="s">
        <v>1993</v>
      </c>
      <c r="M41" s="225" t="s">
        <v>2059</v>
      </c>
      <c r="N41" s="225" t="s">
        <v>1043</v>
      </c>
      <c r="O41" s="161" t="s">
        <v>1480</v>
      </c>
      <c r="P41" s="52" t="s">
        <v>2107</v>
      </c>
      <c r="Q41" s="284" t="s">
        <v>920</v>
      </c>
      <c r="R41" s="194" t="s">
        <v>1915</v>
      </c>
      <c r="S41" s="194" t="s">
        <v>1915</v>
      </c>
      <c r="T41" s="194" t="s">
        <v>1051</v>
      </c>
      <c r="U41" s="194" t="s">
        <v>1942</v>
      </c>
      <c r="V41" s="194" t="s">
        <v>1915</v>
      </c>
      <c r="W41" s="194" t="s">
        <v>1051</v>
      </c>
      <c r="X41" s="194" t="s">
        <v>1915</v>
      </c>
      <c r="Y41" s="194" t="s">
        <v>1480</v>
      </c>
    </row>
    <row r="42" spans="2:25">
      <c r="B42" s="308" t="s">
        <v>786</v>
      </c>
      <c r="C42" s="309"/>
      <c r="D42" s="247" t="s">
        <v>1314</v>
      </c>
      <c r="E42" s="254" t="s">
        <v>2023</v>
      </c>
      <c r="F42" s="254" t="s">
        <v>2007</v>
      </c>
      <c r="G42" s="254" t="s">
        <v>2108</v>
      </c>
      <c r="H42" s="247" t="s">
        <v>2023</v>
      </c>
      <c r="I42" s="254" t="s">
        <v>1916</v>
      </c>
      <c r="J42" s="247" t="s">
        <v>266</v>
      </c>
      <c r="K42" s="205"/>
      <c r="L42" s="279" t="s">
        <v>165</v>
      </c>
      <c r="M42" s="225" t="s">
        <v>1074</v>
      </c>
      <c r="N42" s="225" t="s">
        <v>1314</v>
      </c>
      <c r="O42" s="161" t="s">
        <v>266</v>
      </c>
      <c r="P42" s="52" t="s">
        <v>2109</v>
      </c>
      <c r="Q42" s="284" t="s">
        <v>2132</v>
      </c>
      <c r="R42" s="194" t="s">
        <v>266</v>
      </c>
      <c r="S42" s="194" t="s">
        <v>1916</v>
      </c>
      <c r="T42" s="194"/>
      <c r="U42" s="194" t="s">
        <v>1721</v>
      </c>
      <c r="V42" s="194"/>
      <c r="W42" s="194" t="s">
        <v>266</v>
      </c>
      <c r="X42" s="194" t="s">
        <v>1314</v>
      </c>
      <c r="Y42" s="194" t="s">
        <v>500</v>
      </c>
    </row>
    <row r="43" spans="2:25" ht="33.75">
      <c r="B43" s="308" t="s">
        <v>787</v>
      </c>
      <c r="C43" s="309"/>
      <c r="D43" s="247" t="s">
        <v>946</v>
      </c>
      <c r="E43" s="336" t="s">
        <v>335</v>
      </c>
      <c r="F43" s="254" t="s">
        <v>2008</v>
      </c>
      <c r="G43" s="336" t="s">
        <v>335</v>
      </c>
      <c r="H43" s="247" t="s">
        <v>1129</v>
      </c>
      <c r="I43" s="254" t="s">
        <v>1902</v>
      </c>
      <c r="J43" s="247" t="s">
        <v>946</v>
      </c>
      <c r="K43" s="205"/>
      <c r="L43" s="279" t="s">
        <v>1994</v>
      </c>
      <c r="M43" s="225" t="s">
        <v>2060</v>
      </c>
      <c r="N43" s="225" t="s">
        <v>946</v>
      </c>
      <c r="O43" s="161" t="s">
        <v>946</v>
      </c>
      <c r="P43" s="52" t="s">
        <v>2110</v>
      </c>
      <c r="Q43" s="284" t="s">
        <v>920</v>
      </c>
      <c r="R43" s="194" t="s">
        <v>920</v>
      </c>
      <c r="S43" s="194" t="s">
        <v>1902</v>
      </c>
      <c r="T43" s="194" t="s">
        <v>920</v>
      </c>
      <c r="U43" s="194" t="s">
        <v>946</v>
      </c>
      <c r="V43" s="194" t="s">
        <v>579</v>
      </c>
      <c r="W43" s="194" t="s">
        <v>920</v>
      </c>
      <c r="X43" s="194" t="s">
        <v>946</v>
      </c>
      <c r="Y43" s="194" t="s">
        <v>920</v>
      </c>
    </row>
    <row r="44" spans="2:25" ht="33.75">
      <c r="B44" s="308" t="s">
        <v>788</v>
      </c>
      <c r="C44" s="309"/>
      <c r="D44" s="335" t="s">
        <v>1944</v>
      </c>
      <c r="E44" s="254" t="s">
        <v>2024</v>
      </c>
      <c r="F44" s="254" t="s">
        <v>1995</v>
      </c>
      <c r="G44" s="254" t="s">
        <v>2044</v>
      </c>
      <c r="H44" s="247" t="s">
        <v>2111</v>
      </c>
      <c r="I44" s="336" t="s">
        <v>1944</v>
      </c>
      <c r="J44" s="247" t="s">
        <v>2034</v>
      </c>
      <c r="K44" s="205"/>
      <c r="L44" s="279" t="s">
        <v>1995</v>
      </c>
      <c r="M44" s="338" t="s">
        <v>2061</v>
      </c>
      <c r="N44" s="338" t="s">
        <v>1944</v>
      </c>
      <c r="O44" s="161" t="s">
        <v>1948</v>
      </c>
      <c r="P44" s="339" t="s">
        <v>2112</v>
      </c>
      <c r="Q44" s="284" t="s">
        <v>1944</v>
      </c>
      <c r="R44" s="194"/>
      <c r="S44" s="194"/>
      <c r="T44" s="194"/>
      <c r="U44" s="194"/>
      <c r="V44" s="194"/>
      <c r="W44" s="194" t="s">
        <v>1943</v>
      </c>
      <c r="X44" s="194" t="s">
        <v>1943</v>
      </c>
      <c r="Y44" s="194" t="s">
        <v>1944</v>
      </c>
    </row>
    <row r="45" spans="2:25" ht="22.5">
      <c r="B45" s="308" t="s">
        <v>789</v>
      </c>
      <c r="C45" s="309"/>
      <c r="D45" s="247" t="s">
        <v>2082</v>
      </c>
      <c r="E45" s="254" t="s">
        <v>446</v>
      </c>
      <c r="F45" s="254" t="s">
        <v>2009</v>
      </c>
      <c r="G45" s="254" t="s">
        <v>2009</v>
      </c>
      <c r="H45" s="247" t="s">
        <v>2071</v>
      </c>
      <c r="I45" s="254" t="s">
        <v>1946</v>
      </c>
      <c r="J45" s="247" t="s">
        <v>1946</v>
      </c>
      <c r="K45" s="205"/>
      <c r="L45" s="279" t="s">
        <v>1996</v>
      </c>
      <c r="M45" s="225" t="s">
        <v>2009</v>
      </c>
      <c r="N45" s="225" t="s">
        <v>1963</v>
      </c>
      <c r="O45" s="161" t="s">
        <v>1946</v>
      </c>
      <c r="P45" s="52" t="s">
        <v>2113</v>
      </c>
      <c r="Q45" s="284" t="s">
        <v>2133</v>
      </c>
      <c r="R45" s="194"/>
      <c r="S45" s="194"/>
      <c r="T45" s="194"/>
      <c r="U45" s="194"/>
      <c r="V45" s="194"/>
      <c r="W45" s="194" t="s">
        <v>1945</v>
      </c>
      <c r="X45" s="194" t="s">
        <v>1722</v>
      </c>
      <c r="Y45" s="194" t="s">
        <v>1946</v>
      </c>
    </row>
    <row r="46" spans="2:25" ht="22.5">
      <c r="B46" s="308" t="s">
        <v>790</v>
      </c>
      <c r="C46" s="309"/>
      <c r="D46" s="247" t="s">
        <v>721</v>
      </c>
      <c r="E46" s="254" t="s">
        <v>2025</v>
      </c>
      <c r="F46" s="254" t="s">
        <v>341</v>
      </c>
      <c r="G46" s="254" t="s">
        <v>574</v>
      </c>
      <c r="H46" s="247" t="s">
        <v>2072</v>
      </c>
      <c r="I46" s="254" t="s">
        <v>721</v>
      </c>
      <c r="J46" s="247" t="s">
        <v>826</v>
      </c>
      <c r="K46" s="205"/>
      <c r="L46" s="279" t="s">
        <v>604</v>
      </c>
      <c r="M46" s="225" t="s">
        <v>2062</v>
      </c>
      <c r="N46" s="225" t="s">
        <v>721</v>
      </c>
      <c r="O46" s="161" t="s">
        <v>1091</v>
      </c>
      <c r="P46" s="52" t="s">
        <v>2114</v>
      </c>
      <c r="Q46" s="284" t="s">
        <v>2134</v>
      </c>
      <c r="R46" s="176"/>
      <c r="S46" s="176"/>
      <c r="T46" s="176"/>
      <c r="U46" s="176"/>
      <c r="V46" s="176"/>
      <c r="W46" s="176" t="s">
        <v>721</v>
      </c>
      <c r="X46" s="176" t="s">
        <v>1091</v>
      </c>
      <c r="Y46" s="176" t="s">
        <v>826</v>
      </c>
    </row>
    <row r="47" spans="2:25" ht="13.5" thickBot="1">
      <c r="B47" s="319" t="s">
        <v>791</v>
      </c>
      <c r="C47" s="320"/>
      <c r="D47" s="248" t="s">
        <v>828</v>
      </c>
      <c r="E47" s="255" t="s">
        <v>447</v>
      </c>
      <c r="F47" s="255" t="s">
        <v>874</v>
      </c>
      <c r="G47" s="255" t="s">
        <v>1351</v>
      </c>
      <c r="H47" s="248"/>
      <c r="I47" s="255" t="s">
        <v>1009</v>
      </c>
      <c r="J47" s="248" t="s">
        <v>1947</v>
      </c>
      <c r="K47" s="252"/>
      <c r="L47" s="298" t="s">
        <v>1997</v>
      </c>
      <c r="M47" s="226" t="s">
        <v>447</v>
      </c>
      <c r="N47" s="226" t="s">
        <v>1964</v>
      </c>
      <c r="O47" s="164" t="s">
        <v>1135</v>
      </c>
      <c r="P47" s="53" t="s">
        <v>2115</v>
      </c>
      <c r="Q47" s="285" t="s">
        <v>2135</v>
      </c>
      <c r="R47" s="177"/>
      <c r="S47" s="177"/>
      <c r="T47" s="177"/>
      <c r="U47" s="177"/>
      <c r="V47" s="177"/>
      <c r="W47" s="177" t="s">
        <v>828</v>
      </c>
      <c r="X47" s="177" t="s">
        <v>1947</v>
      </c>
      <c r="Y47" s="177" t="s">
        <v>1135</v>
      </c>
    </row>
    <row r="48" spans="2:25" ht="13.5" thickBot="1">
      <c r="D48" s="249"/>
      <c r="E48" s="256"/>
      <c r="F48" s="256"/>
      <c r="G48" s="183"/>
      <c r="H48" s="249"/>
      <c r="I48" s="256"/>
      <c r="J48" s="249"/>
      <c r="K48" s="206"/>
      <c r="L48" s="236"/>
      <c r="M48" s="229"/>
      <c r="N48" s="229"/>
      <c r="O48" s="172"/>
      <c r="P48" s="50"/>
      <c r="Q48" s="33"/>
      <c r="R48" s="50"/>
      <c r="S48" s="50"/>
      <c r="T48" s="50"/>
      <c r="U48" s="50"/>
      <c r="V48" s="50"/>
      <c r="W48" s="50"/>
      <c r="X48" s="50"/>
      <c r="Y48" s="50"/>
    </row>
    <row r="49" spans="2:25" ht="16.5" thickBot="1">
      <c r="B49" s="40" t="s">
        <v>641</v>
      </c>
      <c r="C49" s="41"/>
      <c r="D49" s="250"/>
      <c r="E49" s="257"/>
      <c r="F49" s="257"/>
      <c r="G49" s="184"/>
      <c r="H49" s="250"/>
      <c r="I49" s="257"/>
      <c r="J49" s="250"/>
      <c r="K49" s="210"/>
      <c r="L49" s="243"/>
      <c r="M49" s="230"/>
      <c r="N49" s="230"/>
      <c r="O49" s="173"/>
      <c r="P49" s="34"/>
      <c r="Q49" s="34"/>
      <c r="R49" s="34"/>
      <c r="S49" s="34"/>
      <c r="T49" s="34"/>
      <c r="U49" s="34"/>
      <c r="V49" s="34"/>
      <c r="W49" s="34"/>
      <c r="X49" s="34"/>
      <c r="Y49" s="34"/>
    </row>
    <row r="50" spans="2:25" ht="45">
      <c r="B50" s="321" t="s">
        <v>792</v>
      </c>
      <c r="C50" s="322"/>
      <c r="D50" s="247" t="s">
        <v>2137</v>
      </c>
      <c r="E50" s="254" t="s">
        <v>2026</v>
      </c>
      <c r="F50" s="254" t="s">
        <v>2010</v>
      </c>
      <c r="G50" s="260" t="s">
        <v>2138</v>
      </c>
      <c r="H50" s="247" t="s">
        <v>2139</v>
      </c>
      <c r="I50" s="260" t="s">
        <v>2140</v>
      </c>
      <c r="J50" s="247" t="s">
        <v>2141</v>
      </c>
      <c r="K50" s="205"/>
      <c r="L50" s="279" t="s">
        <v>1998</v>
      </c>
      <c r="M50" s="357" t="s">
        <v>2063</v>
      </c>
      <c r="N50" s="225" t="s">
        <v>2142</v>
      </c>
      <c r="O50" s="161" t="s">
        <v>2143</v>
      </c>
      <c r="P50" s="52" t="s">
        <v>2144</v>
      </c>
      <c r="Q50" s="284" t="s">
        <v>2136</v>
      </c>
      <c r="R50" s="305"/>
      <c r="S50" s="300"/>
      <c r="T50" s="300"/>
      <c r="U50" s="300"/>
      <c r="V50" s="300"/>
      <c r="W50" s="300"/>
      <c r="X50" s="300"/>
      <c r="Y50" s="300"/>
    </row>
    <row r="51" spans="2:25" ht="45">
      <c r="B51" s="313" t="s">
        <v>793</v>
      </c>
      <c r="C51" s="314"/>
      <c r="D51" s="247" t="s">
        <v>2153</v>
      </c>
      <c r="E51" s="278" t="s">
        <v>2027</v>
      </c>
      <c r="F51" s="254" t="s">
        <v>874</v>
      </c>
      <c r="G51" s="254" t="s">
        <v>2152</v>
      </c>
      <c r="H51" s="247" t="s">
        <v>2073</v>
      </c>
      <c r="I51" s="254" t="s">
        <v>2151</v>
      </c>
      <c r="J51" s="247" t="s">
        <v>2150</v>
      </c>
      <c r="K51" s="205"/>
      <c r="L51" s="279" t="s">
        <v>2149</v>
      </c>
      <c r="M51" s="225" t="s">
        <v>2148</v>
      </c>
      <c r="N51" s="225" t="s">
        <v>2147</v>
      </c>
      <c r="O51" s="161" t="s">
        <v>2146</v>
      </c>
      <c r="P51" s="52" t="s">
        <v>2145</v>
      </c>
      <c r="Q51" s="284" t="s">
        <v>2154</v>
      </c>
      <c r="R51" s="323"/>
      <c r="S51" s="178"/>
      <c r="T51" s="178"/>
      <c r="U51" s="178"/>
      <c r="V51" s="178"/>
      <c r="W51" s="178"/>
      <c r="X51" s="178"/>
      <c r="Y51" s="178"/>
    </row>
    <row r="52" spans="2:25" ht="45">
      <c r="B52" s="313" t="s">
        <v>794</v>
      </c>
      <c r="C52" s="314"/>
      <c r="D52" s="247" t="s">
        <v>2116</v>
      </c>
      <c r="E52" s="278" t="s">
        <v>2028</v>
      </c>
      <c r="F52" s="254" t="s">
        <v>1170</v>
      </c>
      <c r="G52" s="254" t="s">
        <v>2163</v>
      </c>
      <c r="H52" s="358" t="s">
        <v>2074</v>
      </c>
      <c r="I52" s="254" t="s">
        <v>2162</v>
      </c>
      <c r="J52" s="247" t="s">
        <v>2160</v>
      </c>
      <c r="K52" s="205"/>
      <c r="L52" s="279" t="s">
        <v>2159</v>
      </c>
      <c r="M52" s="225" t="s">
        <v>2158</v>
      </c>
      <c r="N52" s="225" t="s">
        <v>2157</v>
      </c>
      <c r="O52" s="161" t="s">
        <v>2155</v>
      </c>
      <c r="P52" s="52" t="s">
        <v>2156</v>
      </c>
      <c r="Q52" s="284" t="s">
        <v>2161</v>
      </c>
      <c r="R52" s="315"/>
      <c r="S52" s="178"/>
      <c r="T52" s="178"/>
      <c r="U52" s="178"/>
      <c r="V52" s="178"/>
      <c r="W52" s="178"/>
      <c r="X52" s="178"/>
      <c r="Y52" s="178"/>
    </row>
    <row r="53" spans="2:25" ht="45">
      <c r="B53" s="313" t="s">
        <v>795</v>
      </c>
      <c r="C53" s="314"/>
      <c r="D53" s="247" t="s">
        <v>2117</v>
      </c>
      <c r="E53" s="254" t="s">
        <v>356</v>
      </c>
      <c r="F53" s="254" t="s">
        <v>2011</v>
      </c>
      <c r="G53" s="254" t="s">
        <v>2045</v>
      </c>
      <c r="H53" s="247" t="s">
        <v>2075</v>
      </c>
      <c r="I53" s="254" t="s">
        <v>2170</v>
      </c>
      <c r="J53" s="247" t="s">
        <v>2164</v>
      </c>
      <c r="K53" s="205"/>
      <c r="L53" s="279" t="s">
        <v>2169</v>
      </c>
      <c r="M53" s="225" t="s">
        <v>2168</v>
      </c>
      <c r="N53" s="225" t="s">
        <v>2166</v>
      </c>
      <c r="O53" s="161" t="s">
        <v>2167</v>
      </c>
      <c r="P53" s="52" t="s">
        <v>2165</v>
      </c>
      <c r="Q53" s="284" t="s">
        <v>2171</v>
      </c>
      <c r="R53" s="323"/>
      <c r="S53" s="178"/>
      <c r="T53" s="178"/>
      <c r="U53" s="178"/>
      <c r="V53" s="178"/>
      <c r="W53" s="178"/>
      <c r="X53" s="178"/>
      <c r="Y53" s="178"/>
    </row>
    <row r="54" spans="2:25" ht="24.75" customHeight="1">
      <c r="B54" s="313" t="s">
        <v>6</v>
      </c>
      <c r="C54" s="314"/>
      <c r="D54" s="247" t="s">
        <v>2083</v>
      </c>
      <c r="E54" s="254" t="s">
        <v>2029</v>
      </c>
      <c r="F54" s="254" t="s">
        <v>2012</v>
      </c>
      <c r="G54" s="254" t="s">
        <v>2046</v>
      </c>
      <c r="H54" s="247" t="s">
        <v>2076</v>
      </c>
      <c r="I54" s="254" t="s">
        <v>1978</v>
      </c>
      <c r="J54" s="247" t="s">
        <v>2035</v>
      </c>
      <c r="K54" s="205"/>
      <c r="L54" s="279" t="s">
        <v>1999</v>
      </c>
      <c r="M54" s="225" t="s">
        <v>2064</v>
      </c>
      <c r="N54" s="225" t="s">
        <v>1965</v>
      </c>
      <c r="O54" s="161" t="s">
        <v>1949</v>
      </c>
      <c r="P54" s="52" t="s">
        <v>263</v>
      </c>
      <c r="Q54" s="284" t="s">
        <v>263</v>
      </c>
      <c r="R54" s="315"/>
      <c r="S54" s="178"/>
      <c r="T54" s="178"/>
      <c r="U54" s="178"/>
      <c r="V54" s="178"/>
      <c r="W54" s="178"/>
      <c r="X54" s="178"/>
      <c r="Y54" s="178"/>
    </row>
    <row r="55" spans="2:25" ht="28.5" customHeight="1">
      <c r="B55" s="313" t="s">
        <v>7</v>
      </c>
      <c r="C55" s="314"/>
      <c r="D55" s="247" t="s">
        <v>2084</v>
      </c>
      <c r="E55" s="254" t="s">
        <v>2030</v>
      </c>
      <c r="F55" s="254" t="s">
        <v>2013</v>
      </c>
      <c r="G55" s="254" t="s">
        <v>2047</v>
      </c>
      <c r="H55" s="247" t="s">
        <v>2077</v>
      </c>
      <c r="I55" s="254" t="s">
        <v>1979</v>
      </c>
      <c r="J55" s="247" t="s">
        <v>2036</v>
      </c>
      <c r="K55" s="205"/>
      <c r="L55" s="279" t="s">
        <v>2000</v>
      </c>
      <c r="M55" s="225" t="s">
        <v>2065</v>
      </c>
      <c r="N55" s="225" t="s">
        <v>1966</v>
      </c>
      <c r="O55" s="161" t="s">
        <v>1950</v>
      </c>
      <c r="P55" s="52" t="s">
        <v>263</v>
      </c>
      <c r="Q55" s="284" t="s">
        <v>263</v>
      </c>
      <c r="R55" s="306"/>
      <c r="S55" s="178"/>
      <c r="T55" s="178"/>
      <c r="U55" s="178"/>
      <c r="V55" s="178"/>
      <c r="W55" s="178"/>
      <c r="X55" s="178"/>
      <c r="Y55" s="178"/>
    </row>
    <row r="56" spans="2:25" ht="29.25" customHeight="1" thickBot="1">
      <c r="B56" s="316" t="s">
        <v>648</v>
      </c>
      <c r="C56" s="317"/>
      <c r="D56" s="248" t="s">
        <v>2085</v>
      </c>
      <c r="E56" s="255" t="s">
        <v>2031</v>
      </c>
      <c r="F56" s="255" t="s">
        <v>2014</v>
      </c>
      <c r="G56" s="255" t="s">
        <v>2048</v>
      </c>
      <c r="H56" s="248" t="s">
        <v>2078</v>
      </c>
      <c r="I56" s="255" t="s">
        <v>1980</v>
      </c>
      <c r="J56" s="248" t="s">
        <v>2037</v>
      </c>
      <c r="K56" s="211"/>
      <c r="L56" s="299" t="s">
        <v>2001</v>
      </c>
      <c r="M56" s="226" t="s">
        <v>2066</v>
      </c>
      <c r="N56" s="226" t="s">
        <v>1967</v>
      </c>
      <c r="O56" s="164" t="s">
        <v>1951</v>
      </c>
      <c r="P56" s="53" t="s">
        <v>263</v>
      </c>
      <c r="Q56" s="285" t="s">
        <v>263</v>
      </c>
      <c r="R56" s="307"/>
      <c r="S56" s="179"/>
      <c r="T56" s="179"/>
      <c r="U56" s="179"/>
      <c r="V56" s="179"/>
      <c r="W56" s="179"/>
      <c r="X56" s="179"/>
      <c r="Y56" s="179"/>
    </row>
  </sheetData>
  <mergeCells count="45">
    <mergeCell ref="B54:C54"/>
    <mergeCell ref="R54:R56"/>
    <mergeCell ref="B55:C55"/>
    <mergeCell ref="B56:C56"/>
    <mergeCell ref="B38:C38"/>
    <mergeCell ref="B39:C39"/>
    <mergeCell ref="B47:C47"/>
    <mergeCell ref="B50:C50"/>
    <mergeCell ref="R50:R51"/>
    <mergeCell ref="B51:C51"/>
    <mergeCell ref="B52:C52"/>
    <mergeCell ref="R52:R53"/>
    <mergeCell ref="B53:C53"/>
    <mergeCell ref="B41:C41"/>
    <mergeCell ref="B42:C42"/>
    <mergeCell ref="B43:C43"/>
    <mergeCell ref="B44:C44"/>
    <mergeCell ref="B45:C45"/>
    <mergeCell ref="B46:C46"/>
    <mergeCell ref="B33:C33"/>
    <mergeCell ref="B34:C34"/>
    <mergeCell ref="B35:C35"/>
    <mergeCell ref="B36:C36"/>
    <mergeCell ref="B37:C37"/>
    <mergeCell ref="B40:C40"/>
    <mergeCell ref="B32:C32"/>
    <mergeCell ref="Y6:Y17"/>
    <mergeCell ref="R20:R24"/>
    <mergeCell ref="S20:S24"/>
    <mergeCell ref="W20:W24"/>
    <mergeCell ref="X20:X24"/>
    <mergeCell ref="Y20:Y24"/>
    <mergeCell ref="B27:C27"/>
    <mergeCell ref="B28:C28"/>
    <mergeCell ref="B29:C29"/>
    <mergeCell ref="B30:C30"/>
    <mergeCell ref="B31:C31"/>
    <mergeCell ref="D2:E2"/>
    <mergeCell ref="R3:S3"/>
    <mergeCell ref="W3:Y3"/>
    <mergeCell ref="R6:R17"/>
    <mergeCell ref="S6:S17"/>
    <mergeCell ref="W6:W17"/>
    <mergeCell ref="X6:X17"/>
    <mergeCell ref="T3:V3"/>
  </mergeCells>
  <pageMargins left="0.7" right="0.7" top="0.75" bottom="0.75" header="0.3" footer="0.3"/>
  <pageSetup orientation="portrait" r:id="rId1"/>
  <drawing r:id="rId2"/>
</worksheet>
</file>

<file path=xl/worksheets/sheet2.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B2:AM54"/>
  <sheetViews>
    <sheetView workbookViewId="0">
      <pane xSplit="3" ySplit="4" topLeftCell="D5" activePane="bottomRight" state="frozen"/>
      <selection pane="topRight" activeCell="D1" sqref="D1"/>
      <selection pane="bottomLeft" activeCell="A5" sqref="A5"/>
      <selection pane="bottomRight" activeCell="D25" sqref="D25"/>
    </sheetView>
  </sheetViews>
  <sheetFormatPr defaultRowHeight="12.75"/>
  <cols>
    <col min="1" max="1" width="1.85546875" customWidth="1"/>
    <col min="2" max="2" width="8.85546875" customWidth="1"/>
    <col min="3" max="3" width="13.42578125" customWidth="1"/>
    <col min="4" max="14" width="18.85546875" style="30" customWidth="1"/>
    <col min="15" max="15" width="21.42578125" style="30" customWidth="1"/>
    <col min="16" max="16" width="30" style="30" customWidth="1"/>
    <col min="17" max="17" width="33.42578125" style="30" customWidth="1"/>
    <col min="18" max="25" width="20.42578125" style="30" customWidth="1"/>
    <col min="26" max="26" width="8.85546875" customWidth="1"/>
    <col min="27" max="39" width="9.140625" hidden="1" customWidth="1"/>
  </cols>
  <sheetData>
    <row r="2" spans="2:39" ht="24" thickBot="1">
      <c r="D2" s="324" t="s">
        <v>1623</v>
      </c>
      <c r="E2" s="324"/>
    </row>
    <row r="3" spans="2:39" ht="13.5" thickBot="1">
      <c r="R3" s="232" t="s">
        <v>1598</v>
      </c>
      <c r="S3" s="302" t="s">
        <v>1733</v>
      </c>
      <c r="T3" s="303"/>
      <c r="U3" s="302" t="s">
        <v>1597</v>
      </c>
      <c r="V3" s="304"/>
      <c r="W3" s="304"/>
      <c r="X3" s="304"/>
      <c r="Y3" s="304"/>
    </row>
    <row r="4" spans="2:39" ht="13.5" thickBot="1">
      <c r="D4" s="38" t="s">
        <v>797</v>
      </c>
      <c r="E4" s="38" t="s">
        <v>1639</v>
      </c>
      <c r="F4" s="38" t="s">
        <v>1053</v>
      </c>
      <c r="G4" s="38" t="s">
        <v>636</v>
      </c>
      <c r="H4" s="38" t="s">
        <v>637</v>
      </c>
      <c r="I4" s="38" t="s">
        <v>633</v>
      </c>
      <c r="J4" s="38" t="s">
        <v>1054</v>
      </c>
      <c r="K4" s="38" t="s">
        <v>639</v>
      </c>
      <c r="L4" s="38" t="s">
        <v>634</v>
      </c>
      <c r="M4" s="38" t="s">
        <v>801</v>
      </c>
      <c r="N4" s="38" t="s">
        <v>485</v>
      </c>
      <c r="O4" s="38" t="s">
        <v>640</v>
      </c>
      <c r="P4" s="31" t="s">
        <v>368</v>
      </c>
      <c r="Q4" s="31" t="s">
        <v>715</v>
      </c>
      <c r="R4" s="31" t="s">
        <v>1359</v>
      </c>
      <c r="S4" s="31" t="s">
        <v>1734</v>
      </c>
      <c r="T4" s="31" t="s">
        <v>1735</v>
      </c>
      <c r="U4" s="31" t="s">
        <v>1431</v>
      </c>
      <c r="V4" s="31" t="s">
        <v>1432</v>
      </c>
      <c r="W4" s="31" t="s">
        <v>1434</v>
      </c>
      <c r="X4" s="31" t="s">
        <v>1435</v>
      </c>
      <c r="Y4" s="31" t="s">
        <v>1437</v>
      </c>
    </row>
    <row r="5" spans="2:39" ht="16.5" thickBot="1">
      <c r="B5" s="8" t="s">
        <v>749</v>
      </c>
      <c r="C5" s="11"/>
      <c r="D5" s="29"/>
      <c r="E5" s="29"/>
      <c r="F5" s="29"/>
      <c r="G5" s="29"/>
      <c r="H5" s="29"/>
      <c r="I5" s="29"/>
      <c r="J5" s="29"/>
      <c r="K5" s="29"/>
      <c r="L5" s="29"/>
      <c r="M5" s="29"/>
      <c r="N5" s="29"/>
      <c r="O5" s="29"/>
      <c r="P5" s="34"/>
      <c r="Q5" s="32"/>
      <c r="R5" s="34"/>
      <c r="S5" s="34"/>
      <c r="T5" s="34"/>
      <c r="U5" s="34"/>
      <c r="V5" s="34"/>
      <c r="W5" s="34"/>
      <c r="X5" s="34"/>
      <c r="Y5" s="34"/>
      <c r="AA5" t="s">
        <v>558</v>
      </c>
      <c r="AB5" t="s">
        <v>1816</v>
      </c>
      <c r="AC5" t="s">
        <v>1083</v>
      </c>
      <c r="AD5" t="s">
        <v>563</v>
      </c>
      <c r="AE5" t="s">
        <v>562</v>
      </c>
      <c r="AF5" t="s">
        <v>433</v>
      </c>
      <c r="AG5" t="s">
        <v>1516</v>
      </c>
      <c r="AH5" t="s">
        <v>512</v>
      </c>
      <c r="AI5" t="s">
        <v>559</v>
      </c>
      <c r="AJ5" t="s">
        <v>555</v>
      </c>
      <c r="AK5" t="s">
        <v>302</v>
      </c>
      <c r="AL5" t="s">
        <v>561</v>
      </c>
    </row>
    <row r="6" spans="2:39" ht="12.75" customHeight="1">
      <c r="B6" s="7"/>
      <c r="C6" s="12" t="s">
        <v>750</v>
      </c>
      <c r="D6" s="246" t="s">
        <v>809</v>
      </c>
      <c r="E6" s="195" t="s">
        <v>809</v>
      </c>
      <c r="F6" s="187" t="s">
        <v>809</v>
      </c>
      <c r="G6" s="180" t="s">
        <v>809</v>
      </c>
      <c r="H6" s="157" t="s">
        <v>809</v>
      </c>
      <c r="I6" s="85" t="s">
        <v>803</v>
      </c>
      <c r="J6" s="159" t="s">
        <v>809</v>
      </c>
      <c r="K6" s="203" t="s">
        <v>809</v>
      </c>
      <c r="L6" s="233" t="s">
        <v>809</v>
      </c>
      <c r="M6" s="227" t="s">
        <v>809</v>
      </c>
      <c r="N6" s="213" t="s">
        <v>809</v>
      </c>
      <c r="O6" s="85" t="s">
        <v>803</v>
      </c>
      <c r="P6" s="51" t="s">
        <v>809</v>
      </c>
      <c r="Q6" s="283" t="s">
        <v>803</v>
      </c>
      <c r="R6" s="305" t="s">
        <v>1360</v>
      </c>
      <c r="S6" s="305" t="s">
        <v>1407</v>
      </c>
      <c r="T6" s="305"/>
      <c r="U6" s="305"/>
      <c r="V6" s="305"/>
      <c r="W6" s="305"/>
      <c r="X6" s="305"/>
      <c r="Y6" s="305"/>
      <c r="AA6">
        <f>COUNTIF($D6:$O6, "Frankford Fury")</f>
        <v>2</v>
      </c>
      <c r="AB6">
        <f>COUNTIF($D6:$O6,"Riverdale Sex Panthers")</f>
        <v>0</v>
      </c>
      <c r="AC6">
        <f>COUNTIF($D6:$O6,"Toronto Motorboats")</f>
        <v>0</v>
      </c>
      <c r="AD6">
        <f>COUNTIF($D6:$O6,"Ajax Super Sods")</f>
        <v>0</v>
      </c>
      <c r="AE6">
        <f>COUNTIF($D6:$O6,"Whitby Poo Dogs")</f>
        <v>0</v>
      </c>
      <c r="AF6">
        <f>COUNTIF($D6:$O6,"Brooklin Legacy")</f>
        <v>0</v>
      </c>
      <c r="AG6">
        <f>COUNTIF($D6:$O6,"Brampton Blue Balls")</f>
        <v>0</v>
      </c>
      <c r="AH6">
        <f>COUNTIF($D6:$O6,"Pickering Dynasty")</f>
        <v>0</v>
      </c>
      <c r="AI6">
        <f>COUNTIF($D6:$O6,"London Tribe")</f>
        <v>0</v>
      </c>
      <c r="AJ6">
        <f>COUNTIF($D6:$O6,"Durham Dick Dogs")</f>
        <v>0</v>
      </c>
      <c r="AK6">
        <f>COUNTIF($D6:$O6,"Aurora Asshats")</f>
        <v>0</v>
      </c>
      <c r="AL6">
        <f>COUNTIF($D6:$O6,"Etobicoke Crackheads")</f>
        <v>10</v>
      </c>
      <c r="AM6">
        <f>SUM(AA6:AL6)</f>
        <v>12</v>
      </c>
    </row>
    <row r="7" spans="2:39">
      <c r="B7" s="2"/>
      <c r="C7" s="13" t="s">
        <v>751</v>
      </c>
      <c r="D7" s="267" t="s">
        <v>803</v>
      </c>
      <c r="E7" s="197" t="s">
        <v>1056</v>
      </c>
      <c r="F7" s="81" t="s">
        <v>487</v>
      </c>
      <c r="G7" s="268" t="s">
        <v>806</v>
      </c>
      <c r="H7" s="267" t="s">
        <v>806</v>
      </c>
      <c r="I7" s="253" t="s">
        <v>809</v>
      </c>
      <c r="J7" s="159" t="s">
        <v>486</v>
      </c>
      <c r="K7" s="261" t="s">
        <v>487</v>
      </c>
      <c r="L7" s="266" t="s">
        <v>803</v>
      </c>
      <c r="M7" s="265" t="s">
        <v>803</v>
      </c>
      <c r="N7" s="79" t="s">
        <v>487</v>
      </c>
      <c r="O7" s="159" t="s">
        <v>809</v>
      </c>
      <c r="P7" s="52" t="s">
        <v>803</v>
      </c>
      <c r="Q7" s="284" t="s">
        <v>487</v>
      </c>
      <c r="R7" s="306"/>
      <c r="S7" s="306"/>
      <c r="T7" s="306"/>
      <c r="U7" s="306"/>
      <c r="V7" s="306"/>
      <c r="W7" s="306"/>
      <c r="X7" s="306"/>
      <c r="Y7" s="306"/>
      <c r="AA7">
        <f t="shared" ref="AA7:AA17" si="0">COUNTIF($D7:$O7, "Frankford Fury")</f>
        <v>3</v>
      </c>
      <c r="AB7">
        <f t="shared" ref="AB7:AB17" si="1">COUNTIF($D7:$O7,"Riverdale Sex Panthers")</f>
        <v>0</v>
      </c>
      <c r="AC7">
        <f t="shared" ref="AC7:AC17" si="2">COUNTIF($D7:$O7,"Toronto Motorboats")</f>
        <v>1</v>
      </c>
      <c r="AD7">
        <f t="shared" ref="AD7:AD17" si="3">COUNTIF($D7:$O7,"Ajax Super Sods")</f>
        <v>2</v>
      </c>
      <c r="AE7">
        <f t="shared" ref="AE7:AE17" si="4">COUNTIF($D7:$O7,"Whitby Poo Dogs")</f>
        <v>0</v>
      </c>
      <c r="AF7">
        <f t="shared" ref="AF7:AF17" si="5">COUNTIF($D7:$O7,"Brooklin Legacy")</f>
        <v>0</v>
      </c>
      <c r="AG7">
        <f t="shared" ref="AG7:AG17" si="6">COUNTIF($D7:$O7,"Brampton Blue Balls")</f>
        <v>0</v>
      </c>
      <c r="AH7">
        <f t="shared" ref="AH7:AH17" si="7">COUNTIF($D7:$O7,"Pickering Dynasty")</f>
        <v>3</v>
      </c>
      <c r="AI7">
        <f t="shared" ref="AI7:AI17" si="8">COUNTIF($D7:$O7,"London Tribe")</f>
        <v>0</v>
      </c>
      <c r="AJ7">
        <f t="shared" ref="AJ7:AJ17" si="9">COUNTIF($D7:$O7,"Durham Dick Dogs")</f>
        <v>0</v>
      </c>
      <c r="AK7">
        <f t="shared" ref="AK7:AK17" si="10">COUNTIF($D7:$O7,"Aurora Asshats")</f>
        <v>1</v>
      </c>
      <c r="AL7">
        <f t="shared" ref="AL7:AL17" si="11">COUNTIF($D7:$O7,"Etobicoke Crackheads")</f>
        <v>2</v>
      </c>
      <c r="AM7">
        <f t="shared" ref="AM7:AM17" si="12">SUM(AA7:AL7)</f>
        <v>12</v>
      </c>
    </row>
    <row r="8" spans="2:39">
      <c r="B8" s="2"/>
      <c r="C8" s="13" t="s">
        <v>752</v>
      </c>
      <c r="D8" s="247" t="s">
        <v>486</v>
      </c>
      <c r="E8" s="197" t="s">
        <v>803</v>
      </c>
      <c r="F8" s="188" t="s">
        <v>803</v>
      </c>
      <c r="G8" s="181" t="s">
        <v>486</v>
      </c>
      <c r="H8" s="158" t="s">
        <v>803</v>
      </c>
      <c r="I8" s="81" t="s">
        <v>806</v>
      </c>
      <c r="J8" s="156" t="s">
        <v>803</v>
      </c>
      <c r="K8" s="205" t="s">
        <v>486</v>
      </c>
      <c r="L8" s="266" t="s">
        <v>487</v>
      </c>
      <c r="M8" s="265" t="s">
        <v>487</v>
      </c>
      <c r="N8" s="214" t="s">
        <v>486</v>
      </c>
      <c r="O8" s="264" t="s">
        <v>487</v>
      </c>
      <c r="P8" s="52" t="s">
        <v>487</v>
      </c>
      <c r="Q8" s="284" t="s">
        <v>806</v>
      </c>
      <c r="R8" s="306"/>
      <c r="S8" s="306"/>
      <c r="T8" s="306"/>
      <c r="U8" s="306"/>
      <c r="V8" s="306"/>
      <c r="W8" s="306"/>
      <c r="X8" s="306"/>
      <c r="Y8" s="306"/>
      <c r="AA8">
        <f t="shared" si="0"/>
        <v>4</v>
      </c>
      <c r="AB8">
        <f t="shared" si="1"/>
        <v>0</v>
      </c>
      <c r="AC8">
        <f t="shared" si="2"/>
        <v>0</v>
      </c>
      <c r="AD8">
        <f t="shared" si="3"/>
        <v>1</v>
      </c>
      <c r="AE8">
        <f t="shared" si="4"/>
        <v>0</v>
      </c>
      <c r="AF8">
        <f t="shared" si="5"/>
        <v>0</v>
      </c>
      <c r="AG8">
        <f t="shared" si="6"/>
        <v>0</v>
      </c>
      <c r="AH8">
        <f t="shared" si="7"/>
        <v>3</v>
      </c>
      <c r="AI8">
        <f t="shared" si="8"/>
        <v>0</v>
      </c>
      <c r="AJ8">
        <f t="shared" si="9"/>
        <v>0</v>
      </c>
      <c r="AK8">
        <f t="shared" si="10"/>
        <v>4</v>
      </c>
      <c r="AL8">
        <f t="shared" si="11"/>
        <v>0</v>
      </c>
      <c r="AM8">
        <f t="shared" si="12"/>
        <v>12</v>
      </c>
    </row>
    <row r="9" spans="2:39">
      <c r="B9" s="2"/>
      <c r="C9" s="13" t="s">
        <v>753</v>
      </c>
      <c r="D9" s="247" t="s">
        <v>487</v>
      </c>
      <c r="E9" s="197" t="s">
        <v>487</v>
      </c>
      <c r="F9" s="188" t="s">
        <v>806</v>
      </c>
      <c r="G9" s="262" t="s">
        <v>807</v>
      </c>
      <c r="H9" s="158" t="s">
        <v>487</v>
      </c>
      <c r="I9" s="264" t="s">
        <v>486</v>
      </c>
      <c r="J9" s="159" t="s">
        <v>487</v>
      </c>
      <c r="K9" s="269" t="s">
        <v>806</v>
      </c>
      <c r="L9" s="266" t="s">
        <v>486</v>
      </c>
      <c r="M9" s="263" t="s">
        <v>807</v>
      </c>
      <c r="N9" s="214" t="s">
        <v>803</v>
      </c>
      <c r="O9" s="264" t="s">
        <v>486</v>
      </c>
      <c r="P9" s="52" t="s">
        <v>486</v>
      </c>
      <c r="Q9" s="284" t="s">
        <v>807</v>
      </c>
      <c r="R9" s="306"/>
      <c r="S9" s="306"/>
      <c r="T9" s="306"/>
      <c r="U9" s="306"/>
      <c r="V9" s="306"/>
      <c r="W9" s="306"/>
      <c r="X9" s="306"/>
      <c r="Y9" s="306"/>
      <c r="AA9">
        <f t="shared" si="0"/>
        <v>1</v>
      </c>
      <c r="AB9">
        <f t="shared" si="1"/>
        <v>0</v>
      </c>
      <c r="AC9">
        <f t="shared" si="2"/>
        <v>0</v>
      </c>
      <c r="AD9">
        <f t="shared" si="3"/>
        <v>2</v>
      </c>
      <c r="AE9">
        <f t="shared" si="4"/>
        <v>0</v>
      </c>
      <c r="AF9">
        <f t="shared" si="5"/>
        <v>0</v>
      </c>
      <c r="AG9">
        <f t="shared" si="6"/>
        <v>0</v>
      </c>
      <c r="AH9">
        <f t="shared" si="7"/>
        <v>4</v>
      </c>
      <c r="AI9">
        <f t="shared" si="8"/>
        <v>0</v>
      </c>
      <c r="AJ9">
        <f t="shared" si="9"/>
        <v>2</v>
      </c>
      <c r="AK9">
        <f t="shared" si="10"/>
        <v>3</v>
      </c>
      <c r="AL9">
        <f t="shared" si="11"/>
        <v>0</v>
      </c>
      <c r="AM9">
        <f t="shared" si="12"/>
        <v>12</v>
      </c>
    </row>
    <row r="10" spans="2:39">
      <c r="B10" s="2"/>
      <c r="C10" s="13" t="s">
        <v>754</v>
      </c>
      <c r="D10" s="247" t="s">
        <v>806</v>
      </c>
      <c r="E10" s="197" t="s">
        <v>1057</v>
      </c>
      <c r="F10" s="81" t="s">
        <v>486</v>
      </c>
      <c r="G10" s="181" t="s">
        <v>803</v>
      </c>
      <c r="H10" s="79" t="s">
        <v>486</v>
      </c>
      <c r="I10" s="254" t="s">
        <v>808</v>
      </c>
      <c r="J10" s="159" t="s">
        <v>806</v>
      </c>
      <c r="K10" s="205" t="s">
        <v>803</v>
      </c>
      <c r="L10" s="235" t="s">
        <v>806</v>
      </c>
      <c r="M10" s="228" t="s">
        <v>806</v>
      </c>
      <c r="N10" s="267" t="s">
        <v>807</v>
      </c>
      <c r="O10" s="159" t="s">
        <v>806</v>
      </c>
      <c r="P10" s="52" t="s">
        <v>806</v>
      </c>
      <c r="Q10" s="284" t="s">
        <v>486</v>
      </c>
      <c r="R10" s="306"/>
      <c r="S10" s="306"/>
      <c r="T10" s="306"/>
      <c r="U10" s="306"/>
      <c r="V10" s="306"/>
      <c r="W10" s="306"/>
      <c r="X10" s="306"/>
      <c r="Y10" s="306"/>
      <c r="AA10">
        <f t="shared" si="0"/>
        <v>2</v>
      </c>
      <c r="AB10">
        <f t="shared" si="1"/>
        <v>0</v>
      </c>
      <c r="AC10">
        <f t="shared" si="2"/>
        <v>0</v>
      </c>
      <c r="AD10">
        <f t="shared" si="3"/>
        <v>5</v>
      </c>
      <c r="AE10">
        <f t="shared" si="4"/>
        <v>1</v>
      </c>
      <c r="AF10">
        <f t="shared" si="5"/>
        <v>0</v>
      </c>
      <c r="AG10">
        <f t="shared" si="6"/>
        <v>1</v>
      </c>
      <c r="AH10">
        <f t="shared" si="7"/>
        <v>0</v>
      </c>
      <c r="AI10">
        <f t="shared" si="8"/>
        <v>0</v>
      </c>
      <c r="AJ10">
        <f t="shared" si="9"/>
        <v>1</v>
      </c>
      <c r="AK10">
        <f t="shared" si="10"/>
        <v>2</v>
      </c>
      <c r="AL10">
        <f t="shared" si="11"/>
        <v>0</v>
      </c>
      <c r="AM10">
        <f t="shared" si="12"/>
        <v>12</v>
      </c>
    </row>
    <row r="11" spans="2:39">
      <c r="B11" s="2"/>
      <c r="C11" s="13" t="s">
        <v>755</v>
      </c>
      <c r="D11" s="247" t="s">
        <v>807</v>
      </c>
      <c r="E11" s="264" t="s">
        <v>486</v>
      </c>
      <c r="F11" s="188" t="s">
        <v>1056</v>
      </c>
      <c r="G11" s="181" t="s">
        <v>487</v>
      </c>
      <c r="H11" s="158" t="s">
        <v>808</v>
      </c>
      <c r="I11" s="254" t="s">
        <v>807</v>
      </c>
      <c r="J11" s="159" t="s">
        <v>808</v>
      </c>
      <c r="K11" s="205" t="s">
        <v>807</v>
      </c>
      <c r="L11" s="235" t="s">
        <v>807</v>
      </c>
      <c r="M11" s="265" t="s">
        <v>486</v>
      </c>
      <c r="N11" s="214" t="s">
        <v>806</v>
      </c>
      <c r="O11" s="159" t="s">
        <v>807</v>
      </c>
      <c r="P11" s="52" t="s">
        <v>807</v>
      </c>
      <c r="Q11" s="284" t="s">
        <v>809</v>
      </c>
      <c r="R11" s="306"/>
      <c r="S11" s="306"/>
      <c r="T11" s="306"/>
      <c r="U11" s="306"/>
      <c r="V11" s="306"/>
      <c r="W11" s="306"/>
      <c r="X11" s="306"/>
      <c r="Y11" s="306"/>
      <c r="AA11">
        <f t="shared" si="0"/>
        <v>0</v>
      </c>
      <c r="AB11">
        <f t="shared" si="1"/>
        <v>0</v>
      </c>
      <c r="AC11">
        <f t="shared" si="2"/>
        <v>1</v>
      </c>
      <c r="AD11">
        <f t="shared" si="3"/>
        <v>1</v>
      </c>
      <c r="AE11">
        <f t="shared" si="4"/>
        <v>2</v>
      </c>
      <c r="AF11">
        <f t="shared" si="5"/>
        <v>0</v>
      </c>
      <c r="AG11">
        <f t="shared" si="6"/>
        <v>0</v>
      </c>
      <c r="AH11">
        <f t="shared" si="7"/>
        <v>1</v>
      </c>
      <c r="AI11">
        <f t="shared" si="8"/>
        <v>0</v>
      </c>
      <c r="AJ11">
        <f t="shared" si="9"/>
        <v>5</v>
      </c>
      <c r="AK11">
        <f t="shared" si="10"/>
        <v>2</v>
      </c>
      <c r="AL11">
        <f t="shared" si="11"/>
        <v>0</v>
      </c>
      <c r="AM11">
        <f t="shared" si="12"/>
        <v>12</v>
      </c>
    </row>
    <row r="12" spans="2:39">
      <c r="B12" s="2"/>
      <c r="C12" s="13" t="s">
        <v>756</v>
      </c>
      <c r="D12" s="247" t="s">
        <v>1057</v>
      </c>
      <c r="E12" s="197" t="s">
        <v>807</v>
      </c>
      <c r="F12" s="188" t="s">
        <v>807</v>
      </c>
      <c r="G12" s="181" t="s">
        <v>1057</v>
      </c>
      <c r="H12" s="158" t="s">
        <v>1057</v>
      </c>
      <c r="I12" s="254" t="s">
        <v>487</v>
      </c>
      <c r="J12" s="159" t="s">
        <v>807</v>
      </c>
      <c r="K12" s="269" t="s">
        <v>808</v>
      </c>
      <c r="L12" s="235" t="s">
        <v>1057</v>
      </c>
      <c r="M12" s="265" t="s">
        <v>808</v>
      </c>
      <c r="N12" s="267" t="s">
        <v>808</v>
      </c>
      <c r="O12" s="159" t="s">
        <v>1057</v>
      </c>
      <c r="P12" s="52" t="s">
        <v>1057</v>
      </c>
      <c r="Q12" s="284" t="s">
        <v>1056</v>
      </c>
      <c r="R12" s="306"/>
      <c r="S12" s="306"/>
      <c r="T12" s="306"/>
      <c r="U12" s="306"/>
      <c r="V12" s="306"/>
      <c r="W12" s="306"/>
      <c r="X12" s="306"/>
      <c r="Y12" s="306"/>
      <c r="AA12">
        <f t="shared" si="0"/>
        <v>0</v>
      </c>
      <c r="AB12">
        <f t="shared" si="1"/>
        <v>0</v>
      </c>
      <c r="AC12">
        <f t="shared" si="2"/>
        <v>0</v>
      </c>
      <c r="AD12">
        <f t="shared" si="3"/>
        <v>0</v>
      </c>
      <c r="AE12">
        <f t="shared" si="4"/>
        <v>3</v>
      </c>
      <c r="AF12">
        <f t="shared" si="5"/>
        <v>0</v>
      </c>
      <c r="AG12">
        <f t="shared" si="6"/>
        <v>5</v>
      </c>
      <c r="AH12">
        <f t="shared" si="7"/>
        <v>1</v>
      </c>
      <c r="AI12">
        <f t="shared" si="8"/>
        <v>0</v>
      </c>
      <c r="AJ12">
        <f t="shared" si="9"/>
        <v>3</v>
      </c>
      <c r="AK12">
        <f t="shared" si="10"/>
        <v>0</v>
      </c>
      <c r="AL12">
        <f t="shared" si="11"/>
        <v>0</v>
      </c>
      <c r="AM12">
        <f t="shared" si="12"/>
        <v>12</v>
      </c>
    </row>
    <row r="13" spans="2:39">
      <c r="B13" s="2"/>
      <c r="C13" s="13" t="s">
        <v>757</v>
      </c>
      <c r="D13" s="79" t="s">
        <v>808</v>
      </c>
      <c r="E13" s="197" t="s">
        <v>806</v>
      </c>
      <c r="F13" s="264" t="s">
        <v>1057</v>
      </c>
      <c r="G13" s="268" t="s">
        <v>1056</v>
      </c>
      <c r="H13" s="267" t="s">
        <v>1056</v>
      </c>
      <c r="I13" s="270" t="s">
        <v>1056</v>
      </c>
      <c r="J13" s="264" t="s">
        <v>1057</v>
      </c>
      <c r="K13" s="269" t="s">
        <v>1057</v>
      </c>
      <c r="L13" s="235" t="s">
        <v>837</v>
      </c>
      <c r="M13" s="265" t="s">
        <v>1056</v>
      </c>
      <c r="N13" s="267" t="s">
        <v>1056</v>
      </c>
      <c r="O13" s="81" t="s">
        <v>808</v>
      </c>
      <c r="P13" s="52" t="s">
        <v>808</v>
      </c>
      <c r="Q13" s="284" t="s">
        <v>808</v>
      </c>
      <c r="R13" s="306"/>
      <c r="S13" s="306"/>
      <c r="T13" s="306"/>
      <c r="U13" s="306"/>
      <c r="V13" s="306"/>
      <c r="W13" s="306"/>
      <c r="X13" s="306"/>
      <c r="Y13" s="306"/>
      <c r="AA13">
        <f t="shared" si="0"/>
        <v>0</v>
      </c>
      <c r="AB13">
        <f t="shared" si="1"/>
        <v>0</v>
      </c>
      <c r="AC13">
        <f t="shared" si="2"/>
        <v>5</v>
      </c>
      <c r="AD13">
        <f t="shared" si="3"/>
        <v>1</v>
      </c>
      <c r="AE13">
        <f t="shared" si="4"/>
        <v>2</v>
      </c>
      <c r="AF13">
        <f t="shared" si="5"/>
        <v>0</v>
      </c>
      <c r="AG13">
        <f t="shared" si="6"/>
        <v>3</v>
      </c>
      <c r="AH13">
        <f t="shared" si="7"/>
        <v>0</v>
      </c>
      <c r="AI13">
        <f t="shared" si="8"/>
        <v>1</v>
      </c>
      <c r="AJ13">
        <f t="shared" si="9"/>
        <v>0</v>
      </c>
      <c r="AK13">
        <f t="shared" si="10"/>
        <v>0</v>
      </c>
      <c r="AL13">
        <f t="shared" si="11"/>
        <v>0</v>
      </c>
      <c r="AM13">
        <f t="shared" si="12"/>
        <v>12</v>
      </c>
    </row>
    <row r="14" spans="2:39">
      <c r="B14" s="2"/>
      <c r="C14" s="13" t="s">
        <v>758</v>
      </c>
      <c r="D14" s="247" t="s">
        <v>1056</v>
      </c>
      <c r="E14" s="197" t="s">
        <v>808</v>
      </c>
      <c r="F14" s="188" t="s">
        <v>491</v>
      </c>
      <c r="G14" s="268" t="s">
        <v>808</v>
      </c>
      <c r="H14" s="267" t="s">
        <v>837</v>
      </c>
      <c r="I14" s="81" t="s">
        <v>1057</v>
      </c>
      <c r="J14" s="264" t="s">
        <v>837</v>
      </c>
      <c r="K14" s="267" t="s">
        <v>837</v>
      </c>
      <c r="L14" s="266" t="s">
        <v>808</v>
      </c>
      <c r="M14" s="225" t="s">
        <v>491</v>
      </c>
      <c r="N14" s="79" t="s">
        <v>1057</v>
      </c>
      <c r="O14" s="159" t="s">
        <v>1056</v>
      </c>
      <c r="P14" s="52" t="s">
        <v>1056</v>
      </c>
      <c r="Q14" s="284" t="s">
        <v>1057</v>
      </c>
      <c r="R14" s="306"/>
      <c r="S14" s="306"/>
      <c r="T14" s="306"/>
      <c r="U14" s="306"/>
      <c r="V14" s="306"/>
      <c r="W14" s="306"/>
      <c r="X14" s="306"/>
      <c r="Y14" s="306"/>
      <c r="AA14">
        <f t="shared" si="0"/>
        <v>0</v>
      </c>
      <c r="AB14">
        <f t="shared" si="1"/>
        <v>0</v>
      </c>
      <c r="AC14">
        <f t="shared" si="2"/>
        <v>2</v>
      </c>
      <c r="AD14">
        <f t="shared" si="3"/>
        <v>0</v>
      </c>
      <c r="AE14">
        <f t="shared" si="4"/>
        <v>3</v>
      </c>
      <c r="AF14">
        <f t="shared" si="5"/>
        <v>2</v>
      </c>
      <c r="AG14">
        <f t="shared" si="6"/>
        <v>2</v>
      </c>
      <c r="AH14">
        <f t="shared" si="7"/>
        <v>0</v>
      </c>
      <c r="AI14">
        <f t="shared" si="8"/>
        <v>3</v>
      </c>
      <c r="AJ14">
        <f t="shared" si="9"/>
        <v>0</v>
      </c>
      <c r="AK14">
        <f t="shared" si="10"/>
        <v>0</v>
      </c>
      <c r="AL14">
        <f t="shared" si="11"/>
        <v>0</v>
      </c>
      <c r="AM14">
        <f t="shared" si="12"/>
        <v>12</v>
      </c>
    </row>
    <row r="15" spans="2:39">
      <c r="B15" s="2"/>
      <c r="C15" s="13" t="s">
        <v>759</v>
      </c>
      <c r="D15" s="79" t="s">
        <v>837</v>
      </c>
      <c r="E15" s="197" t="s">
        <v>491</v>
      </c>
      <c r="F15" s="81" t="s">
        <v>837</v>
      </c>
      <c r="G15" s="181" t="s">
        <v>491</v>
      </c>
      <c r="H15" s="158" t="s">
        <v>807</v>
      </c>
      <c r="I15" s="81" t="s">
        <v>837</v>
      </c>
      <c r="J15" s="159" t="s">
        <v>1056</v>
      </c>
      <c r="K15" s="204" t="s">
        <v>1056</v>
      </c>
      <c r="L15" s="235" t="s">
        <v>1056</v>
      </c>
      <c r="M15" s="263" t="s">
        <v>837</v>
      </c>
      <c r="N15" s="79" t="s">
        <v>837</v>
      </c>
      <c r="O15" s="264" t="s">
        <v>1624</v>
      </c>
      <c r="P15" s="52" t="s">
        <v>837</v>
      </c>
      <c r="Q15" s="284" t="s">
        <v>837</v>
      </c>
      <c r="R15" s="306"/>
      <c r="S15" s="306"/>
      <c r="T15" s="306"/>
      <c r="U15" s="306"/>
      <c r="V15" s="306"/>
      <c r="W15" s="306"/>
      <c r="X15" s="306"/>
      <c r="Y15" s="306"/>
      <c r="AA15">
        <f t="shared" si="0"/>
        <v>0</v>
      </c>
      <c r="AB15">
        <f t="shared" si="1"/>
        <v>1</v>
      </c>
      <c r="AC15">
        <f t="shared" si="2"/>
        <v>3</v>
      </c>
      <c r="AD15">
        <f t="shared" si="3"/>
        <v>0</v>
      </c>
      <c r="AE15">
        <f t="shared" si="4"/>
        <v>0</v>
      </c>
      <c r="AF15">
        <f t="shared" si="5"/>
        <v>2</v>
      </c>
      <c r="AG15">
        <f t="shared" si="6"/>
        <v>0</v>
      </c>
      <c r="AH15">
        <f t="shared" si="7"/>
        <v>0</v>
      </c>
      <c r="AI15">
        <f t="shared" si="8"/>
        <v>5</v>
      </c>
      <c r="AJ15">
        <f t="shared" si="9"/>
        <v>1</v>
      </c>
      <c r="AK15">
        <f t="shared" si="10"/>
        <v>0</v>
      </c>
      <c r="AL15">
        <f t="shared" si="11"/>
        <v>0</v>
      </c>
      <c r="AM15">
        <f t="shared" si="12"/>
        <v>12</v>
      </c>
    </row>
    <row r="16" spans="2:39">
      <c r="B16" s="2"/>
      <c r="C16" s="13" t="s">
        <v>760</v>
      </c>
      <c r="D16" s="267" t="s">
        <v>491</v>
      </c>
      <c r="E16" s="81" t="s">
        <v>1624</v>
      </c>
      <c r="F16" s="81" t="s">
        <v>1624</v>
      </c>
      <c r="G16" s="268" t="s">
        <v>837</v>
      </c>
      <c r="H16" s="267" t="s">
        <v>491</v>
      </c>
      <c r="I16" s="264" t="s">
        <v>491</v>
      </c>
      <c r="J16" s="81" t="s">
        <v>1624</v>
      </c>
      <c r="K16" s="267" t="s">
        <v>491</v>
      </c>
      <c r="L16" s="266" t="s">
        <v>491</v>
      </c>
      <c r="M16" s="225" t="s">
        <v>1057</v>
      </c>
      <c r="N16" s="267" t="s">
        <v>491</v>
      </c>
      <c r="O16" s="264" t="s">
        <v>837</v>
      </c>
      <c r="P16" s="52" t="s">
        <v>491</v>
      </c>
      <c r="Q16" s="284" t="s">
        <v>1624</v>
      </c>
      <c r="R16" s="306"/>
      <c r="S16" s="306"/>
      <c r="T16" s="306"/>
      <c r="U16" s="306"/>
      <c r="V16" s="306"/>
      <c r="W16" s="306"/>
      <c r="X16" s="306"/>
      <c r="Y16" s="306"/>
      <c r="AA16">
        <f t="shared" si="0"/>
        <v>0</v>
      </c>
      <c r="AB16">
        <f t="shared" si="1"/>
        <v>3</v>
      </c>
      <c r="AC16">
        <f t="shared" si="2"/>
        <v>0</v>
      </c>
      <c r="AD16">
        <f t="shared" si="3"/>
        <v>0</v>
      </c>
      <c r="AE16">
        <f t="shared" si="4"/>
        <v>0</v>
      </c>
      <c r="AF16">
        <f t="shared" si="5"/>
        <v>6</v>
      </c>
      <c r="AG16">
        <f t="shared" si="6"/>
        <v>1</v>
      </c>
      <c r="AH16">
        <f t="shared" si="7"/>
        <v>0</v>
      </c>
      <c r="AI16">
        <f t="shared" si="8"/>
        <v>2</v>
      </c>
      <c r="AJ16">
        <f t="shared" si="9"/>
        <v>0</v>
      </c>
      <c r="AK16">
        <f t="shared" si="10"/>
        <v>0</v>
      </c>
      <c r="AL16">
        <f t="shared" si="11"/>
        <v>0</v>
      </c>
      <c r="AM16">
        <f t="shared" si="12"/>
        <v>12</v>
      </c>
    </row>
    <row r="17" spans="2:39" ht="13.5" thickBot="1">
      <c r="B17" s="3"/>
      <c r="C17" s="14" t="s">
        <v>482</v>
      </c>
      <c r="D17" s="273" t="s">
        <v>1624</v>
      </c>
      <c r="E17" s="198" t="s">
        <v>837</v>
      </c>
      <c r="F17" s="189" t="s">
        <v>808</v>
      </c>
      <c r="G17" s="275" t="s">
        <v>1624</v>
      </c>
      <c r="H17" s="273" t="s">
        <v>1624</v>
      </c>
      <c r="I17" s="274" t="s">
        <v>1624</v>
      </c>
      <c r="J17" s="131" t="s">
        <v>491</v>
      </c>
      <c r="K17" s="273" t="s">
        <v>1624</v>
      </c>
      <c r="L17" s="272" t="s">
        <v>1624</v>
      </c>
      <c r="M17" s="271" t="s">
        <v>1624</v>
      </c>
      <c r="N17" s="218" t="s">
        <v>1624</v>
      </c>
      <c r="O17" s="131" t="s">
        <v>491</v>
      </c>
      <c r="P17" s="53" t="s">
        <v>1624</v>
      </c>
      <c r="Q17" s="285" t="s">
        <v>491</v>
      </c>
      <c r="R17" s="307"/>
      <c r="S17" s="307"/>
      <c r="T17" s="307"/>
      <c r="U17" s="307"/>
      <c r="V17" s="307"/>
      <c r="W17" s="307"/>
      <c r="X17" s="307"/>
      <c r="Y17" s="307"/>
      <c r="AA17">
        <f t="shared" si="0"/>
        <v>0</v>
      </c>
      <c r="AB17">
        <f t="shared" si="1"/>
        <v>8</v>
      </c>
      <c r="AC17">
        <f t="shared" si="2"/>
        <v>0</v>
      </c>
      <c r="AD17">
        <f t="shared" si="3"/>
        <v>0</v>
      </c>
      <c r="AE17">
        <f t="shared" si="4"/>
        <v>1</v>
      </c>
      <c r="AF17">
        <f t="shared" si="5"/>
        <v>2</v>
      </c>
      <c r="AG17">
        <f t="shared" si="6"/>
        <v>0</v>
      </c>
      <c r="AH17">
        <f t="shared" si="7"/>
        <v>0</v>
      </c>
      <c r="AI17">
        <f t="shared" si="8"/>
        <v>1</v>
      </c>
      <c r="AJ17">
        <f t="shared" si="9"/>
        <v>0</v>
      </c>
      <c r="AK17">
        <f t="shared" si="10"/>
        <v>0</v>
      </c>
      <c r="AL17">
        <f t="shared" si="11"/>
        <v>0</v>
      </c>
      <c r="AM17">
        <f t="shared" si="12"/>
        <v>12</v>
      </c>
    </row>
    <row r="18" spans="2:39" ht="13.5" thickBot="1">
      <c r="D18" s="249"/>
      <c r="E18" s="199"/>
      <c r="F18" s="190"/>
      <c r="G18" s="183"/>
      <c r="H18" s="166"/>
      <c r="I18" s="256"/>
      <c r="J18" s="166"/>
      <c r="K18" s="206"/>
      <c r="L18" s="237"/>
      <c r="M18" s="229"/>
      <c r="N18" s="220"/>
      <c r="O18" s="165"/>
      <c r="P18" s="50"/>
      <c r="Q18" s="33"/>
      <c r="R18" s="50"/>
      <c r="S18" s="50"/>
      <c r="T18" s="50"/>
      <c r="U18" s="50"/>
      <c r="V18" s="50"/>
      <c r="W18" s="50"/>
      <c r="X18" s="50"/>
      <c r="Y18" s="50"/>
      <c r="AA18">
        <f>SUM(AA6:AA17)</f>
        <v>12</v>
      </c>
      <c r="AB18">
        <f t="shared" ref="AB18:AL18" si="13">SUM(AB6:AB17)</f>
        <v>12</v>
      </c>
      <c r="AC18">
        <f t="shared" si="13"/>
        <v>12</v>
      </c>
      <c r="AD18">
        <f t="shared" si="13"/>
        <v>12</v>
      </c>
      <c r="AE18">
        <f t="shared" si="13"/>
        <v>12</v>
      </c>
      <c r="AF18">
        <f t="shared" si="13"/>
        <v>12</v>
      </c>
      <c r="AG18">
        <f t="shared" si="13"/>
        <v>12</v>
      </c>
      <c r="AH18">
        <f t="shared" si="13"/>
        <v>12</v>
      </c>
      <c r="AI18">
        <f t="shared" si="13"/>
        <v>12</v>
      </c>
      <c r="AJ18">
        <f t="shared" si="13"/>
        <v>12</v>
      </c>
      <c r="AK18">
        <f t="shared" si="13"/>
        <v>12</v>
      </c>
      <c r="AL18">
        <f t="shared" si="13"/>
        <v>12</v>
      </c>
    </row>
    <row r="19" spans="2:39" ht="16.5" thickBot="1">
      <c r="B19" s="9" t="s">
        <v>796</v>
      </c>
      <c r="C19" s="120"/>
      <c r="D19" s="250"/>
      <c r="E19" s="201"/>
      <c r="F19" s="192"/>
      <c r="G19" s="185"/>
      <c r="H19" s="168"/>
      <c r="I19" s="258"/>
      <c r="J19" s="168"/>
      <c r="K19" s="207"/>
      <c r="L19" s="239"/>
      <c r="M19" s="230"/>
      <c r="N19" s="221"/>
      <c r="O19" s="167"/>
      <c r="P19" s="92"/>
      <c r="Q19" s="92"/>
      <c r="R19" s="92"/>
      <c r="S19" s="92"/>
      <c r="T19" s="92"/>
      <c r="U19" s="92"/>
      <c r="V19" s="92"/>
      <c r="W19" s="92"/>
      <c r="X19" s="92"/>
      <c r="Y19" s="92"/>
      <c r="AA19">
        <f>AA6*12+AA7*11+AA8*10+AA9*9+AA10*8+AA11*7+AA12*6+AA13*5+AA14*4+AA15*3+AA16*2+AA17*1</f>
        <v>122</v>
      </c>
      <c r="AB19">
        <f t="shared" ref="AB19:AL19" si="14">AB6*12+AB7*11+AB8*10+AB9*9+AB10*8+AB11*7+AB12*6+AB13*5+AB14*4+AB15*3+AB16*2+AB17*1</f>
        <v>17</v>
      </c>
      <c r="AC19">
        <f t="shared" si="14"/>
        <v>60</v>
      </c>
      <c r="AD19">
        <f t="shared" si="14"/>
        <v>102</v>
      </c>
      <c r="AE19">
        <f t="shared" si="14"/>
        <v>63</v>
      </c>
      <c r="AF19">
        <f t="shared" si="14"/>
        <v>28</v>
      </c>
      <c r="AG19">
        <f t="shared" si="14"/>
        <v>63</v>
      </c>
      <c r="AH19">
        <f t="shared" si="14"/>
        <v>112</v>
      </c>
      <c r="AI19">
        <f t="shared" si="14"/>
        <v>37</v>
      </c>
      <c r="AJ19">
        <f t="shared" si="14"/>
        <v>82</v>
      </c>
      <c r="AK19">
        <f t="shared" si="14"/>
        <v>108</v>
      </c>
      <c r="AL19">
        <f t="shared" si="14"/>
        <v>142</v>
      </c>
    </row>
    <row r="20" spans="2:39" ht="101.25">
      <c r="B20" s="6" t="s">
        <v>196</v>
      </c>
      <c r="C20" s="121"/>
      <c r="D20" s="288" t="s">
        <v>1814</v>
      </c>
      <c r="E20" s="202" t="s">
        <v>1718</v>
      </c>
      <c r="F20" s="193" t="s">
        <v>1671</v>
      </c>
      <c r="G20" s="289" t="s">
        <v>1670</v>
      </c>
      <c r="H20" s="171" t="s">
        <v>1724</v>
      </c>
      <c r="I20" s="143" t="s">
        <v>1829</v>
      </c>
      <c r="J20" s="171" t="s">
        <v>1640</v>
      </c>
      <c r="K20" s="209" t="s">
        <v>1766</v>
      </c>
      <c r="L20" s="245" t="s">
        <v>1795</v>
      </c>
      <c r="M20" s="287" t="s">
        <v>1791</v>
      </c>
      <c r="N20" s="222" t="s">
        <v>1780</v>
      </c>
      <c r="O20" s="287" t="s">
        <v>1868</v>
      </c>
      <c r="P20" s="96" t="s">
        <v>1855</v>
      </c>
      <c r="Q20" s="286" t="s">
        <v>1897</v>
      </c>
      <c r="R20" s="305" t="s">
        <v>1360</v>
      </c>
      <c r="S20" s="305"/>
      <c r="T20" s="305"/>
      <c r="U20" s="305"/>
      <c r="V20" s="305"/>
      <c r="W20" s="305"/>
      <c r="X20" s="305"/>
      <c r="Y20" s="305"/>
    </row>
    <row r="21" spans="2:39">
      <c r="B21" s="6" t="s">
        <v>761</v>
      </c>
      <c r="C21" s="121"/>
      <c r="D21" s="246" t="s">
        <v>486</v>
      </c>
      <c r="E21" s="195" t="s">
        <v>809</v>
      </c>
      <c r="F21" s="187" t="s">
        <v>809</v>
      </c>
      <c r="G21" s="276" t="s">
        <v>806</v>
      </c>
      <c r="H21" s="157" t="s">
        <v>809</v>
      </c>
      <c r="I21" s="253" t="s">
        <v>809</v>
      </c>
      <c r="J21" s="156" t="s">
        <v>809</v>
      </c>
      <c r="K21" s="203" t="s">
        <v>809</v>
      </c>
      <c r="L21" s="233" t="s">
        <v>809</v>
      </c>
      <c r="M21" s="265" t="s">
        <v>806</v>
      </c>
      <c r="N21" s="212" t="s">
        <v>486</v>
      </c>
      <c r="O21" s="156" t="s">
        <v>809</v>
      </c>
      <c r="P21" s="51" t="s">
        <v>1817</v>
      </c>
      <c r="Q21" s="283" t="s">
        <v>1858</v>
      </c>
      <c r="R21" s="306"/>
      <c r="S21" s="306"/>
      <c r="T21" s="306"/>
      <c r="U21" s="306"/>
      <c r="V21" s="306"/>
      <c r="W21" s="306"/>
      <c r="X21" s="306"/>
      <c r="Y21" s="306"/>
    </row>
    <row r="22" spans="2:39">
      <c r="B22" s="4" t="s">
        <v>762</v>
      </c>
      <c r="C22" s="122"/>
      <c r="D22" s="247" t="s">
        <v>809</v>
      </c>
      <c r="E22" s="195" t="s">
        <v>809</v>
      </c>
      <c r="F22" s="264" t="s">
        <v>487</v>
      </c>
      <c r="G22" s="181" t="s">
        <v>809</v>
      </c>
      <c r="H22" s="158" t="s">
        <v>487</v>
      </c>
      <c r="I22" s="81" t="s">
        <v>803</v>
      </c>
      <c r="J22" s="156" t="s">
        <v>809</v>
      </c>
      <c r="K22" s="205" t="s">
        <v>809</v>
      </c>
      <c r="L22" s="266" t="s">
        <v>487</v>
      </c>
      <c r="M22" s="225" t="s">
        <v>809</v>
      </c>
      <c r="N22" s="215" t="s">
        <v>487</v>
      </c>
      <c r="O22" s="264" t="s">
        <v>487</v>
      </c>
      <c r="P22" s="52" t="s">
        <v>1818</v>
      </c>
      <c r="Q22" s="284" t="s">
        <v>1859</v>
      </c>
      <c r="R22" s="306"/>
      <c r="S22" s="306"/>
      <c r="T22" s="306"/>
      <c r="U22" s="306"/>
      <c r="V22" s="306"/>
      <c r="W22" s="306"/>
      <c r="X22" s="306"/>
      <c r="Y22" s="306"/>
    </row>
    <row r="23" spans="2:39">
      <c r="B23" s="4" t="s">
        <v>769</v>
      </c>
      <c r="C23" s="122"/>
      <c r="D23" s="79" t="s">
        <v>486</v>
      </c>
      <c r="E23" s="81" t="s">
        <v>807</v>
      </c>
      <c r="F23" s="188" t="s">
        <v>1056</v>
      </c>
      <c r="G23" s="262" t="s">
        <v>807</v>
      </c>
      <c r="H23" s="158" t="s">
        <v>487</v>
      </c>
      <c r="I23" s="81" t="s">
        <v>486</v>
      </c>
      <c r="J23" s="81" t="s">
        <v>486</v>
      </c>
      <c r="K23" s="205" t="s">
        <v>809</v>
      </c>
      <c r="L23" s="235" t="s">
        <v>806</v>
      </c>
      <c r="M23" s="263" t="s">
        <v>1792</v>
      </c>
      <c r="N23" s="79" t="s">
        <v>486</v>
      </c>
      <c r="O23" s="81" t="s">
        <v>486</v>
      </c>
      <c r="P23" s="149" t="s">
        <v>1819</v>
      </c>
      <c r="Q23" s="284" t="s">
        <v>1906</v>
      </c>
      <c r="R23" s="306"/>
      <c r="S23" s="306"/>
      <c r="T23" s="306"/>
      <c r="U23" s="306"/>
      <c r="V23" s="306"/>
      <c r="W23" s="306"/>
      <c r="X23" s="306"/>
      <c r="Y23" s="306"/>
    </row>
    <row r="24" spans="2:39" ht="13.5" thickBot="1">
      <c r="B24" s="5" t="s">
        <v>770</v>
      </c>
      <c r="C24" s="123"/>
      <c r="D24" s="248" t="s">
        <v>491</v>
      </c>
      <c r="E24" s="198" t="s">
        <v>1719</v>
      </c>
      <c r="F24" s="189" t="s">
        <v>1624</v>
      </c>
      <c r="G24" s="198" t="s">
        <v>1624</v>
      </c>
      <c r="H24" s="163" t="s">
        <v>808</v>
      </c>
      <c r="I24" s="255" t="s">
        <v>491</v>
      </c>
      <c r="J24" s="252" t="s">
        <v>1624</v>
      </c>
      <c r="K24" s="208" t="s">
        <v>1624</v>
      </c>
      <c r="L24" s="241" t="s">
        <v>1624</v>
      </c>
      <c r="M24" s="226" t="s">
        <v>1624</v>
      </c>
      <c r="N24" s="217" t="s">
        <v>807</v>
      </c>
      <c r="O24" s="162" t="s">
        <v>808</v>
      </c>
      <c r="P24" s="53" t="s">
        <v>1820</v>
      </c>
      <c r="Q24" s="285" t="s">
        <v>1907</v>
      </c>
      <c r="R24" s="307"/>
      <c r="S24" s="307"/>
      <c r="T24" s="307"/>
      <c r="U24" s="307"/>
      <c r="V24" s="307"/>
      <c r="W24" s="307"/>
      <c r="X24" s="307"/>
      <c r="Y24" s="307"/>
    </row>
    <row r="25" spans="2:39" ht="13.5" thickBot="1">
      <c r="D25" s="249"/>
      <c r="E25" s="199"/>
      <c r="F25" s="190"/>
      <c r="G25" s="183"/>
      <c r="H25" s="166"/>
      <c r="I25" s="256"/>
      <c r="J25" s="166"/>
      <c r="K25" s="206"/>
      <c r="L25" s="236"/>
      <c r="M25" s="229"/>
      <c r="N25" s="220"/>
      <c r="O25" s="165"/>
      <c r="P25" s="50"/>
      <c r="Q25" s="33"/>
      <c r="R25" s="50"/>
      <c r="S25" s="50"/>
      <c r="T25" s="50"/>
      <c r="U25" s="50"/>
      <c r="V25" s="50"/>
      <c r="W25" s="50"/>
      <c r="X25" s="50"/>
      <c r="Y25" s="50"/>
    </row>
    <row r="26" spans="2:39" ht="16.5" thickBot="1">
      <c r="B26" s="112" t="s">
        <v>772</v>
      </c>
      <c r="C26" s="113"/>
      <c r="D26" s="250"/>
      <c r="E26" s="201"/>
      <c r="F26" s="192"/>
      <c r="G26" s="185"/>
      <c r="H26" s="168"/>
      <c r="I26" s="258"/>
      <c r="J26" s="168"/>
      <c r="K26" s="207"/>
      <c r="L26" s="238"/>
      <c r="M26" s="231"/>
      <c r="N26" s="221"/>
      <c r="O26" s="167"/>
      <c r="P26" s="92"/>
      <c r="Q26" s="92"/>
      <c r="R26" s="92"/>
      <c r="S26" s="92"/>
      <c r="T26" s="92"/>
      <c r="U26" s="92"/>
      <c r="V26" s="92"/>
      <c r="W26" s="92"/>
      <c r="X26" s="92"/>
      <c r="Y26" s="92"/>
    </row>
    <row r="27" spans="2:39" ht="22.5">
      <c r="B27" s="310" t="s">
        <v>8</v>
      </c>
      <c r="C27" s="311"/>
      <c r="D27" s="251" t="s">
        <v>1179</v>
      </c>
      <c r="E27" s="202" t="s">
        <v>1179</v>
      </c>
      <c r="F27" s="193" t="s">
        <v>436</v>
      </c>
      <c r="G27" s="186" t="s">
        <v>436</v>
      </c>
      <c r="H27" s="171" t="s">
        <v>1625</v>
      </c>
      <c r="I27" s="259" t="s">
        <v>1179</v>
      </c>
      <c r="J27" s="171" t="s">
        <v>1641</v>
      </c>
      <c r="K27" s="209" t="s">
        <v>1762</v>
      </c>
      <c r="L27" s="242" t="s">
        <v>1796</v>
      </c>
      <c r="M27" s="227" t="s">
        <v>1783</v>
      </c>
      <c r="N27" s="212" t="s">
        <v>1770</v>
      </c>
      <c r="O27" s="170" t="s">
        <v>1625</v>
      </c>
      <c r="P27" s="96" t="s">
        <v>1839</v>
      </c>
      <c r="Q27" s="286" t="s">
        <v>1860</v>
      </c>
      <c r="R27" s="174" t="s">
        <v>1673</v>
      </c>
      <c r="S27" s="174" t="s">
        <v>1736</v>
      </c>
      <c r="T27" s="174" t="s">
        <v>1685</v>
      </c>
      <c r="U27" s="174" t="s">
        <v>1683</v>
      </c>
      <c r="V27" s="174" t="s">
        <v>1684</v>
      </c>
      <c r="W27" s="174" t="s">
        <v>1685</v>
      </c>
      <c r="X27" s="174" t="s">
        <v>1686</v>
      </c>
      <c r="Y27" s="174" t="s">
        <v>1687</v>
      </c>
    </row>
    <row r="28" spans="2:39" ht="22.5">
      <c r="B28" s="308" t="s">
        <v>774</v>
      </c>
      <c r="C28" s="309"/>
      <c r="D28" s="79" t="s">
        <v>435</v>
      </c>
      <c r="E28" s="81" t="s">
        <v>435</v>
      </c>
      <c r="F28" s="81" t="s">
        <v>435</v>
      </c>
      <c r="G28" s="181" t="s">
        <v>179</v>
      </c>
      <c r="H28" s="79" t="s">
        <v>1626</v>
      </c>
      <c r="I28" s="81" t="s">
        <v>435</v>
      </c>
      <c r="J28" s="79" t="s">
        <v>1642</v>
      </c>
      <c r="K28" s="261" t="s">
        <v>295</v>
      </c>
      <c r="L28" s="277" t="s">
        <v>1797</v>
      </c>
      <c r="M28" s="263" t="s">
        <v>1784</v>
      </c>
      <c r="N28" s="79" t="s">
        <v>1771</v>
      </c>
      <c r="O28" s="81" t="s">
        <v>1626</v>
      </c>
      <c r="P28" s="52" t="s">
        <v>1840</v>
      </c>
      <c r="Q28" s="284" t="s">
        <v>1861</v>
      </c>
      <c r="R28" s="175" t="s">
        <v>1446</v>
      </c>
      <c r="S28" s="194" t="s">
        <v>1688</v>
      </c>
      <c r="T28" s="194" t="s">
        <v>1747</v>
      </c>
      <c r="U28" s="175" t="s">
        <v>1688</v>
      </c>
      <c r="V28" s="175" t="s">
        <v>1688</v>
      </c>
      <c r="W28" s="175" t="s">
        <v>1626</v>
      </c>
      <c r="X28" s="175" t="s">
        <v>1689</v>
      </c>
      <c r="Y28" s="175" t="s">
        <v>1626</v>
      </c>
    </row>
    <row r="29" spans="2:39" ht="33.75">
      <c r="B29" s="308" t="s">
        <v>775</v>
      </c>
      <c r="C29" s="309"/>
      <c r="D29" s="247" t="s">
        <v>599</v>
      </c>
      <c r="E29" s="197" t="s">
        <v>599</v>
      </c>
      <c r="F29" s="188" t="s">
        <v>599</v>
      </c>
      <c r="G29" s="181" t="s">
        <v>599</v>
      </c>
      <c r="H29" s="158" t="s">
        <v>1693</v>
      </c>
      <c r="I29" s="254" t="s">
        <v>599</v>
      </c>
      <c r="J29" s="160" t="s">
        <v>1643</v>
      </c>
      <c r="K29" s="205" t="s">
        <v>327</v>
      </c>
      <c r="L29" s="234" t="s">
        <v>1798</v>
      </c>
      <c r="M29" s="225" t="s">
        <v>1785</v>
      </c>
      <c r="N29" s="214" t="s">
        <v>1772</v>
      </c>
      <c r="O29" s="159" t="s">
        <v>1627</v>
      </c>
      <c r="P29" s="52" t="s">
        <v>1841</v>
      </c>
      <c r="Q29" s="284" t="s">
        <v>1690</v>
      </c>
      <c r="R29" s="175" t="s">
        <v>1674</v>
      </c>
      <c r="S29" s="194" t="s">
        <v>1690</v>
      </c>
      <c r="T29" s="194" t="s">
        <v>1693</v>
      </c>
      <c r="U29" s="175" t="s">
        <v>1690</v>
      </c>
      <c r="V29" s="175" t="s">
        <v>1691</v>
      </c>
      <c r="W29" s="175" t="s">
        <v>1627</v>
      </c>
      <c r="X29" s="175" t="s">
        <v>1692</v>
      </c>
      <c r="Y29" s="175" t="s">
        <v>1693</v>
      </c>
    </row>
    <row r="30" spans="2:39" ht="33.75">
      <c r="B30" s="308" t="s">
        <v>776</v>
      </c>
      <c r="C30" s="309"/>
      <c r="D30" s="247" t="s">
        <v>1311</v>
      </c>
      <c r="E30" s="197" t="s">
        <v>1311</v>
      </c>
      <c r="F30" s="188" t="s">
        <v>1311</v>
      </c>
      <c r="G30" s="181" t="s">
        <v>1311</v>
      </c>
      <c r="H30" s="196" t="s">
        <v>1638</v>
      </c>
      <c r="I30" s="81" t="s">
        <v>573</v>
      </c>
      <c r="J30" s="158" t="s">
        <v>1644</v>
      </c>
      <c r="K30" s="205" t="s">
        <v>1311</v>
      </c>
      <c r="L30" s="234" t="s">
        <v>1799</v>
      </c>
      <c r="M30" s="225" t="s">
        <v>1563</v>
      </c>
      <c r="N30" s="214" t="s">
        <v>1563</v>
      </c>
      <c r="O30" s="159" t="s">
        <v>1638</v>
      </c>
      <c r="P30" s="52" t="s">
        <v>1842</v>
      </c>
      <c r="Q30" s="284" t="s">
        <v>1862</v>
      </c>
      <c r="R30" s="175" t="s">
        <v>1563</v>
      </c>
      <c r="S30" s="194" t="s">
        <v>1702</v>
      </c>
      <c r="T30" s="194" t="s">
        <v>1748</v>
      </c>
      <c r="U30" s="175" t="s">
        <v>1702</v>
      </c>
      <c r="V30" s="194" t="s">
        <v>1702</v>
      </c>
      <c r="W30" s="194" t="s">
        <v>1702</v>
      </c>
      <c r="X30" s="194" t="s">
        <v>1702</v>
      </c>
      <c r="Y30" s="194" t="s">
        <v>1702</v>
      </c>
    </row>
    <row r="31" spans="2:39" ht="33.75">
      <c r="B31" s="308" t="s">
        <v>777</v>
      </c>
      <c r="C31" s="309"/>
      <c r="D31" s="247" t="s">
        <v>328</v>
      </c>
      <c r="E31" s="81" t="s">
        <v>570</v>
      </c>
      <c r="F31" s="81" t="s">
        <v>570</v>
      </c>
      <c r="G31" s="181" t="s">
        <v>328</v>
      </c>
      <c r="H31" s="158" t="s">
        <v>1704</v>
      </c>
      <c r="I31" s="254" t="s">
        <v>328</v>
      </c>
      <c r="J31" s="158" t="s">
        <v>1645</v>
      </c>
      <c r="K31" s="205" t="s">
        <v>328</v>
      </c>
      <c r="L31" s="234" t="s">
        <v>1800</v>
      </c>
      <c r="M31" s="225" t="s">
        <v>1786</v>
      </c>
      <c r="N31" s="214" t="s">
        <v>1773</v>
      </c>
      <c r="O31" s="81" t="s">
        <v>1628</v>
      </c>
      <c r="P31" s="52" t="s">
        <v>1843</v>
      </c>
      <c r="Q31" s="284" t="s">
        <v>1863</v>
      </c>
      <c r="R31" s="175" t="s">
        <v>1675</v>
      </c>
      <c r="S31" s="194" t="s">
        <v>1704</v>
      </c>
      <c r="T31" s="194" t="s">
        <v>1749</v>
      </c>
      <c r="U31" s="175" t="s">
        <v>1703</v>
      </c>
      <c r="V31" s="175" t="s">
        <v>1704</v>
      </c>
      <c r="W31" s="175" t="s">
        <v>1705</v>
      </c>
      <c r="X31" s="175" t="s">
        <v>1706</v>
      </c>
      <c r="Y31" s="175" t="s">
        <v>1704</v>
      </c>
    </row>
    <row r="32" spans="2:39" ht="33.75">
      <c r="B32" s="308" t="s">
        <v>778</v>
      </c>
      <c r="C32" s="309"/>
      <c r="D32" s="79" t="s">
        <v>600</v>
      </c>
      <c r="E32" s="81" t="s">
        <v>600</v>
      </c>
      <c r="F32" s="188" t="s">
        <v>571</v>
      </c>
      <c r="G32" s="262" t="s">
        <v>600</v>
      </c>
      <c r="H32" s="158" t="s">
        <v>1708</v>
      </c>
      <c r="I32" s="254" t="s">
        <v>571</v>
      </c>
      <c r="J32" s="79" t="s">
        <v>1646</v>
      </c>
      <c r="K32" s="205" t="s">
        <v>1317</v>
      </c>
      <c r="L32" s="234" t="s">
        <v>1801</v>
      </c>
      <c r="M32" s="263" t="s">
        <v>986</v>
      </c>
      <c r="N32" s="79" t="s">
        <v>1774</v>
      </c>
      <c r="O32" s="81" t="s">
        <v>1629</v>
      </c>
      <c r="P32" s="52" t="s">
        <v>1844</v>
      </c>
      <c r="Q32" s="284" t="s">
        <v>1864</v>
      </c>
      <c r="R32" s="175" t="s">
        <v>1565</v>
      </c>
      <c r="S32" s="194" t="s">
        <v>1708</v>
      </c>
      <c r="T32" s="194" t="s">
        <v>1750</v>
      </c>
      <c r="U32" s="175" t="s">
        <v>1707</v>
      </c>
      <c r="V32" s="175" t="s">
        <v>1629</v>
      </c>
      <c r="W32" s="175" t="s">
        <v>1708</v>
      </c>
      <c r="X32" s="175" t="s">
        <v>1709</v>
      </c>
      <c r="Y32" s="175" t="s">
        <v>1708</v>
      </c>
    </row>
    <row r="33" spans="2:25">
      <c r="B33" s="312" t="s">
        <v>1282</v>
      </c>
      <c r="C33" s="309"/>
      <c r="D33" s="247" t="s">
        <v>1871</v>
      </c>
      <c r="E33" s="197" t="s">
        <v>1872</v>
      </c>
      <c r="F33" s="188" t="s">
        <v>1873</v>
      </c>
      <c r="G33" s="181" t="s">
        <v>1656</v>
      </c>
      <c r="H33" s="158" t="s">
        <v>1725</v>
      </c>
      <c r="I33" s="254" t="s">
        <v>1830</v>
      </c>
      <c r="J33" s="158" t="s">
        <v>1870</v>
      </c>
      <c r="K33" s="205" t="s">
        <v>1869</v>
      </c>
      <c r="L33" s="234" t="s">
        <v>1802</v>
      </c>
      <c r="M33" s="225" t="s">
        <v>1787</v>
      </c>
      <c r="N33" s="214" t="s">
        <v>1775</v>
      </c>
      <c r="O33" s="159" t="s">
        <v>1630</v>
      </c>
      <c r="P33" s="52" t="s">
        <v>1822</v>
      </c>
      <c r="Q33" s="284" t="s">
        <v>1865</v>
      </c>
      <c r="R33" s="175" t="s">
        <v>1676</v>
      </c>
      <c r="S33" s="194" t="s">
        <v>1676</v>
      </c>
      <c r="T33" s="194" t="s">
        <v>1757</v>
      </c>
      <c r="U33" s="175" t="s">
        <v>1694</v>
      </c>
      <c r="V33" s="175" t="s">
        <v>1695</v>
      </c>
      <c r="W33" s="175" t="s">
        <v>1696</v>
      </c>
      <c r="X33" s="175" t="s">
        <v>1697</v>
      </c>
      <c r="Y33" s="175" t="s">
        <v>1698</v>
      </c>
    </row>
    <row r="34" spans="2:25">
      <c r="B34" s="312" t="s">
        <v>1283</v>
      </c>
      <c r="C34" s="309"/>
      <c r="D34" s="247" t="s">
        <v>1821</v>
      </c>
      <c r="E34" s="197" t="s">
        <v>1720</v>
      </c>
      <c r="F34" s="188" t="s">
        <v>1875</v>
      </c>
      <c r="G34" s="181" t="s">
        <v>1657</v>
      </c>
      <c r="H34" s="158" t="s">
        <v>1726</v>
      </c>
      <c r="I34" s="254" t="s">
        <v>1831</v>
      </c>
      <c r="J34" s="158" t="s">
        <v>1647</v>
      </c>
      <c r="K34" s="205" t="s">
        <v>1763</v>
      </c>
      <c r="L34" s="234" t="s">
        <v>1803</v>
      </c>
      <c r="M34" s="225" t="s">
        <v>1788</v>
      </c>
      <c r="N34" s="214" t="s">
        <v>1726</v>
      </c>
      <c r="O34" s="159" t="s">
        <v>1874</v>
      </c>
      <c r="P34" s="52" t="s">
        <v>1823</v>
      </c>
      <c r="Q34" s="284" t="s">
        <v>1866</v>
      </c>
      <c r="R34" s="175" t="s">
        <v>1678</v>
      </c>
      <c r="S34" s="194" t="s">
        <v>1743</v>
      </c>
      <c r="T34" s="194" t="s">
        <v>1758</v>
      </c>
      <c r="U34" s="175" t="s">
        <v>1710</v>
      </c>
      <c r="V34" s="175" t="s">
        <v>1711</v>
      </c>
      <c r="W34" s="175" t="s">
        <v>1710</v>
      </c>
      <c r="X34" s="175" t="s">
        <v>1712</v>
      </c>
      <c r="Y34" s="175" t="s">
        <v>1710</v>
      </c>
    </row>
    <row r="35" spans="2:25">
      <c r="B35" s="308" t="s">
        <v>781</v>
      </c>
      <c r="C35" s="309"/>
      <c r="D35" s="247" t="s">
        <v>435</v>
      </c>
      <c r="E35" s="197" t="s">
        <v>435</v>
      </c>
      <c r="F35" s="188" t="s">
        <v>435</v>
      </c>
      <c r="G35" s="181" t="s">
        <v>599</v>
      </c>
      <c r="H35" s="158" t="s">
        <v>1179</v>
      </c>
      <c r="I35" s="254" t="s">
        <v>1179</v>
      </c>
      <c r="J35" s="158" t="s">
        <v>435</v>
      </c>
      <c r="K35" s="205" t="s">
        <v>295</v>
      </c>
      <c r="L35" s="234" t="s">
        <v>295</v>
      </c>
      <c r="M35" s="225" t="s">
        <v>1179</v>
      </c>
      <c r="N35" s="214" t="s">
        <v>1776</v>
      </c>
      <c r="O35" s="159" t="s">
        <v>1179</v>
      </c>
      <c r="P35" s="52" t="s">
        <v>1845</v>
      </c>
      <c r="Q35" s="284" t="s">
        <v>823</v>
      </c>
      <c r="R35" s="175" t="s">
        <v>1677</v>
      </c>
      <c r="S35" s="194" t="s">
        <v>1744</v>
      </c>
      <c r="T35" s="194" t="s">
        <v>1759</v>
      </c>
      <c r="U35" s="175" t="s">
        <v>435</v>
      </c>
      <c r="V35" s="175" t="s">
        <v>435</v>
      </c>
      <c r="W35" s="175" t="s">
        <v>435</v>
      </c>
      <c r="X35" s="175" t="s">
        <v>82</v>
      </c>
      <c r="Y35" s="175" t="s">
        <v>435</v>
      </c>
    </row>
    <row r="36" spans="2:25" ht="22.5">
      <c r="B36" s="308" t="s">
        <v>782</v>
      </c>
      <c r="C36" s="309"/>
      <c r="D36" s="247" t="s">
        <v>1311</v>
      </c>
      <c r="E36" s="197" t="s">
        <v>1311</v>
      </c>
      <c r="F36" s="188" t="s">
        <v>1311</v>
      </c>
      <c r="G36" s="181" t="s">
        <v>600</v>
      </c>
      <c r="H36" s="158" t="s">
        <v>1311</v>
      </c>
      <c r="I36" s="254" t="s">
        <v>573</v>
      </c>
      <c r="J36" s="158" t="s">
        <v>1311</v>
      </c>
      <c r="K36" s="205" t="s">
        <v>1764</v>
      </c>
      <c r="L36" s="234" t="s">
        <v>1804</v>
      </c>
      <c r="M36" s="225" t="s">
        <v>1311</v>
      </c>
      <c r="N36" s="214" t="s">
        <v>600</v>
      </c>
      <c r="O36" s="159" t="s">
        <v>1311</v>
      </c>
      <c r="P36" s="52" t="s">
        <v>1846</v>
      </c>
      <c r="Q36" s="284" t="s">
        <v>821</v>
      </c>
      <c r="R36" s="175" t="s">
        <v>1679</v>
      </c>
      <c r="S36" s="194" t="s">
        <v>1745</v>
      </c>
      <c r="T36" s="194" t="s">
        <v>1760</v>
      </c>
      <c r="U36" s="175" t="s">
        <v>1311</v>
      </c>
      <c r="V36" s="194" t="s">
        <v>1311</v>
      </c>
      <c r="W36" s="194" t="s">
        <v>1311</v>
      </c>
      <c r="X36" s="194" t="s">
        <v>1311</v>
      </c>
      <c r="Y36" s="194" t="s">
        <v>1311</v>
      </c>
    </row>
    <row r="37" spans="2:25" ht="22.5">
      <c r="B37" s="308" t="s">
        <v>783</v>
      </c>
      <c r="C37" s="309"/>
      <c r="D37" s="247" t="s">
        <v>1311</v>
      </c>
      <c r="E37" s="197" t="s">
        <v>435</v>
      </c>
      <c r="F37" s="188" t="s">
        <v>435</v>
      </c>
      <c r="G37" s="181" t="s">
        <v>600</v>
      </c>
      <c r="H37" s="158" t="s">
        <v>1179</v>
      </c>
      <c r="I37" s="254" t="s">
        <v>1179</v>
      </c>
      <c r="J37" s="158" t="s">
        <v>1311</v>
      </c>
      <c r="K37" s="205" t="s">
        <v>295</v>
      </c>
      <c r="L37" s="234" t="s">
        <v>1804</v>
      </c>
      <c r="M37" s="225" t="s">
        <v>1179</v>
      </c>
      <c r="N37" s="214" t="s">
        <v>1777</v>
      </c>
      <c r="O37" s="159" t="s">
        <v>1179</v>
      </c>
      <c r="P37" s="52" t="s">
        <v>1847</v>
      </c>
      <c r="Q37" s="284" t="s">
        <v>823</v>
      </c>
      <c r="R37" s="175" t="s">
        <v>1680</v>
      </c>
      <c r="S37" s="194" t="s">
        <v>1746</v>
      </c>
      <c r="T37" s="194" t="s">
        <v>1761</v>
      </c>
      <c r="U37" s="175" t="s">
        <v>435</v>
      </c>
      <c r="V37" s="175" t="s">
        <v>1311</v>
      </c>
      <c r="W37" s="175" t="s">
        <v>435</v>
      </c>
      <c r="X37" s="175" t="s">
        <v>1311</v>
      </c>
      <c r="Y37" s="175" t="s">
        <v>1311</v>
      </c>
    </row>
    <row r="38" spans="2:25" ht="22.5">
      <c r="B38" s="308" t="s">
        <v>784</v>
      </c>
      <c r="C38" s="309"/>
      <c r="D38" s="247" t="s">
        <v>520</v>
      </c>
      <c r="E38" s="197" t="s">
        <v>1648</v>
      </c>
      <c r="F38" s="188" t="s">
        <v>268</v>
      </c>
      <c r="G38" s="181" t="s">
        <v>1648</v>
      </c>
      <c r="H38" s="79" t="s">
        <v>661</v>
      </c>
      <c r="I38" s="254" t="s">
        <v>1180</v>
      </c>
      <c r="J38" s="158" t="s">
        <v>1648</v>
      </c>
      <c r="K38" s="205" t="s">
        <v>685</v>
      </c>
      <c r="L38" s="234" t="s">
        <v>1180</v>
      </c>
      <c r="M38" s="225" t="s">
        <v>685</v>
      </c>
      <c r="N38" s="263" t="s">
        <v>661</v>
      </c>
      <c r="O38" s="161" t="s">
        <v>826</v>
      </c>
      <c r="P38" s="52" t="s">
        <v>1848</v>
      </c>
      <c r="Q38" s="284" t="s">
        <v>661</v>
      </c>
      <c r="R38" s="175" t="s">
        <v>1648</v>
      </c>
      <c r="S38" s="194" t="s">
        <v>1737</v>
      </c>
      <c r="T38" s="194" t="s">
        <v>1751</v>
      </c>
      <c r="U38" s="175" t="s">
        <v>1648</v>
      </c>
      <c r="V38" s="175" t="s">
        <v>1648</v>
      </c>
      <c r="W38" s="175" t="s">
        <v>1648</v>
      </c>
      <c r="X38" s="175" t="s">
        <v>268</v>
      </c>
      <c r="Y38" s="175" t="s">
        <v>1180</v>
      </c>
    </row>
    <row r="39" spans="2:25" ht="22.5">
      <c r="B39" s="308" t="s">
        <v>785</v>
      </c>
      <c r="C39" s="309"/>
      <c r="D39" s="247" t="s">
        <v>1480</v>
      </c>
      <c r="E39" s="197" t="s">
        <v>1135</v>
      </c>
      <c r="F39" s="188" t="s">
        <v>855</v>
      </c>
      <c r="G39" s="181" t="s">
        <v>1009</v>
      </c>
      <c r="H39" s="158" t="s">
        <v>1480</v>
      </c>
      <c r="I39" s="254" t="s">
        <v>1480</v>
      </c>
      <c r="J39" s="158" t="s">
        <v>1135</v>
      </c>
      <c r="K39" s="205" t="s">
        <v>1480</v>
      </c>
      <c r="L39" s="277" t="s">
        <v>1805</v>
      </c>
      <c r="M39" s="225" t="s">
        <v>855</v>
      </c>
      <c r="N39" s="216" t="s">
        <v>1480</v>
      </c>
      <c r="O39" s="161" t="s">
        <v>1009</v>
      </c>
      <c r="P39" s="52" t="s">
        <v>1849</v>
      </c>
      <c r="Q39" s="284" t="s">
        <v>1901</v>
      </c>
      <c r="R39" s="175" t="s">
        <v>858</v>
      </c>
      <c r="S39" s="194" t="s">
        <v>1738</v>
      </c>
      <c r="T39" s="194" t="s">
        <v>1752</v>
      </c>
      <c r="U39" s="175" t="s">
        <v>1480</v>
      </c>
      <c r="V39" s="175" t="s">
        <v>1480</v>
      </c>
      <c r="W39" s="175" t="s">
        <v>1051</v>
      </c>
      <c r="X39" s="175" t="s">
        <v>403</v>
      </c>
      <c r="Y39" s="175" t="s">
        <v>855</v>
      </c>
    </row>
    <row r="40" spans="2:25" ht="22.5">
      <c r="B40" s="308" t="s">
        <v>786</v>
      </c>
      <c r="C40" s="309"/>
      <c r="D40" s="247" t="s">
        <v>500</v>
      </c>
      <c r="E40" s="197" t="s">
        <v>1314</v>
      </c>
      <c r="F40" s="188" t="s">
        <v>266</v>
      </c>
      <c r="G40" s="181" t="s">
        <v>1721</v>
      </c>
      <c r="H40" s="158" t="s">
        <v>500</v>
      </c>
      <c r="I40" s="254" t="s">
        <v>1181</v>
      </c>
      <c r="J40" s="158" t="s">
        <v>500</v>
      </c>
      <c r="K40" s="205" t="s">
        <v>266</v>
      </c>
      <c r="L40" s="234" t="s">
        <v>500</v>
      </c>
      <c r="M40" s="225" t="s">
        <v>359</v>
      </c>
      <c r="N40" s="216" t="s">
        <v>1314</v>
      </c>
      <c r="O40" s="161" t="s">
        <v>1314</v>
      </c>
      <c r="P40" s="52" t="s">
        <v>1824</v>
      </c>
      <c r="Q40" s="284" t="s">
        <v>1721</v>
      </c>
      <c r="R40" s="175" t="s">
        <v>1136</v>
      </c>
      <c r="S40" s="194" t="s">
        <v>1739</v>
      </c>
      <c r="T40" s="194" t="s">
        <v>1753</v>
      </c>
      <c r="U40" s="175" t="s">
        <v>500</v>
      </c>
      <c r="V40" s="175" t="s">
        <v>1136</v>
      </c>
      <c r="W40" s="175" t="s">
        <v>500</v>
      </c>
      <c r="X40" s="175" t="s">
        <v>1314</v>
      </c>
      <c r="Y40" s="175" t="s">
        <v>359</v>
      </c>
    </row>
    <row r="41" spans="2:25" ht="22.5">
      <c r="B41" s="308" t="s">
        <v>787</v>
      </c>
      <c r="C41" s="309"/>
      <c r="D41" s="79" t="s">
        <v>920</v>
      </c>
      <c r="E41" s="197" t="s">
        <v>946</v>
      </c>
      <c r="F41" s="188" t="s">
        <v>946</v>
      </c>
      <c r="G41" s="262" t="s">
        <v>920</v>
      </c>
      <c r="H41" s="79" t="s">
        <v>920</v>
      </c>
      <c r="I41" s="254" t="s">
        <v>946</v>
      </c>
      <c r="J41" s="158" t="s">
        <v>946</v>
      </c>
      <c r="K41" s="205" t="s">
        <v>946</v>
      </c>
      <c r="L41" s="234" t="s">
        <v>946</v>
      </c>
      <c r="M41" s="225" t="s">
        <v>501</v>
      </c>
      <c r="N41" s="263" t="s">
        <v>920</v>
      </c>
      <c r="O41" s="161" t="s">
        <v>946</v>
      </c>
      <c r="P41" s="52" t="s">
        <v>1856</v>
      </c>
      <c r="Q41" s="284" t="s">
        <v>920</v>
      </c>
      <c r="R41" s="175" t="s">
        <v>946</v>
      </c>
      <c r="S41" s="194" t="s">
        <v>1740</v>
      </c>
      <c r="T41" s="194" t="s">
        <v>1754</v>
      </c>
      <c r="U41" s="175" t="s">
        <v>920</v>
      </c>
      <c r="V41" s="175" t="s">
        <v>856</v>
      </c>
      <c r="W41" s="175" t="s">
        <v>920</v>
      </c>
      <c r="X41" s="175" t="s">
        <v>946</v>
      </c>
      <c r="Y41" s="175" t="s">
        <v>946</v>
      </c>
    </row>
    <row r="42" spans="2:25" ht="22.5">
      <c r="B42" s="308" t="s">
        <v>788</v>
      </c>
      <c r="C42" s="309"/>
      <c r="D42" s="79" t="s">
        <v>1701</v>
      </c>
      <c r="E42" s="197" t="s">
        <v>1631</v>
      </c>
      <c r="F42" s="81" t="s">
        <v>1701</v>
      </c>
      <c r="G42" s="181" t="s">
        <v>1660</v>
      </c>
      <c r="H42" s="79" t="s">
        <v>1701</v>
      </c>
      <c r="I42" s="254" t="s">
        <v>1837</v>
      </c>
      <c r="J42" s="158" t="s">
        <v>1650</v>
      </c>
      <c r="K42" s="205" t="s">
        <v>1631</v>
      </c>
      <c r="L42" s="234" t="s">
        <v>1699</v>
      </c>
      <c r="M42" s="225" t="s">
        <v>1631</v>
      </c>
      <c r="N42" s="263" t="s">
        <v>1701</v>
      </c>
      <c r="O42" s="161" t="s">
        <v>1631</v>
      </c>
      <c r="P42" s="52" t="s">
        <v>1851</v>
      </c>
      <c r="Q42" s="284" t="s">
        <v>1701</v>
      </c>
      <c r="R42" s="175" t="s">
        <v>1681</v>
      </c>
      <c r="S42" s="194" t="s">
        <v>1741</v>
      </c>
      <c r="T42" s="194" t="s">
        <v>1755</v>
      </c>
      <c r="U42" s="175" t="s">
        <v>1699</v>
      </c>
      <c r="V42" s="175" t="s">
        <v>1699</v>
      </c>
      <c r="W42" s="175" t="s">
        <v>1699</v>
      </c>
      <c r="X42" s="175" t="s">
        <v>1700</v>
      </c>
      <c r="Y42" s="175" t="s">
        <v>1701</v>
      </c>
    </row>
    <row r="43" spans="2:25" ht="22.5">
      <c r="B43" s="308" t="s">
        <v>789</v>
      </c>
      <c r="C43" s="309"/>
      <c r="D43" s="247" t="s">
        <v>1682</v>
      </c>
      <c r="E43" s="197" t="s">
        <v>1716</v>
      </c>
      <c r="F43" s="188" t="s">
        <v>1722</v>
      </c>
      <c r="G43" s="181" t="s">
        <v>1661</v>
      </c>
      <c r="H43" s="158" t="s">
        <v>1682</v>
      </c>
      <c r="I43" s="254" t="s">
        <v>1364</v>
      </c>
      <c r="J43" s="158" t="s">
        <v>1364</v>
      </c>
      <c r="K43" s="205" t="s">
        <v>1716</v>
      </c>
      <c r="L43" s="234" t="s">
        <v>1806</v>
      </c>
      <c r="M43" s="225" t="s">
        <v>1789</v>
      </c>
      <c r="N43" s="216" t="s">
        <v>1713</v>
      </c>
      <c r="O43" s="161" t="s">
        <v>1632</v>
      </c>
      <c r="P43" s="52" t="s">
        <v>1850</v>
      </c>
      <c r="Q43" s="284" t="s">
        <v>1902</v>
      </c>
      <c r="R43" s="175" t="s">
        <v>1682</v>
      </c>
      <c r="S43" s="194" t="s">
        <v>1742</v>
      </c>
      <c r="T43" s="194" t="s">
        <v>1756</v>
      </c>
      <c r="U43" s="175" t="s">
        <v>1713</v>
      </c>
      <c r="V43" s="175" t="s">
        <v>1713</v>
      </c>
      <c r="W43" s="175" t="s">
        <v>1682</v>
      </c>
      <c r="X43" s="175" t="s">
        <v>1364</v>
      </c>
      <c r="Y43" s="175" t="s">
        <v>1714</v>
      </c>
    </row>
    <row r="44" spans="2:25">
      <c r="B44" s="308" t="s">
        <v>790</v>
      </c>
      <c r="C44" s="309"/>
      <c r="D44" s="247" t="s">
        <v>1811</v>
      </c>
      <c r="E44" s="197" t="s">
        <v>1649</v>
      </c>
      <c r="F44" s="188" t="s">
        <v>1649</v>
      </c>
      <c r="G44" s="262" t="s">
        <v>1633</v>
      </c>
      <c r="H44" s="158" t="s">
        <v>1633</v>
      </c>
      <c r="I44" s="254" t="s">
        <v>1141</v>
      </c>
      <c r="J44" s="158" t="s">
        <v>1649</v>
      </c>
      <c r="K44" s="205" t="s">
        <v>268</v>
      </c>
      <c r="L44" s="234" t="s">
        <v>1649</v>
      </c>
      <c r="M44" s="263" t="s">
        <v>1633</v>
      </c>
      <c r="N44" s="263" t="s">
        <v>1633</v>
      </c>
      <c r="O44" s="290" t="s">
        <v>1633</v>
      </c>
      <c r="P44" s="52" t="s">
        <v>1825</v>
      </c>
      <c r="Q44" s="284" t="s">
        <v>1633</v>
      </c>
      <c r="R44" s="176"/>
      <c r="S44" s="176"/>
      <c r="T44" s="176"/>
      <c r="U44" s="176" t="s">
        <v>1649</v>
      </c>
      <c r="V44" s="176" t="s">
        <v>416</v>
      </c>
      <c r="W44" s="176" t="s">
        <v>1649</v>
      </c>
      <c r="X44" s="176" t="s">
        <v>1633</v>
      </c>
      <c r="Y44" s="176" t="s">
        <v>1649</v>
      </c>
    </row>
    <row r="45" spans="2:25" ht="13.5" thickBot="1">
      <c r="B45" s="319" t="s">
        <v>791</v>
      </c>
      <c r="C45" s="320"/>
      <c r="D45" s="248" t="s">
        <v>1723</v>
      </c>
      <c r="E45" s="198" t="s">
        <v>1717</v>
      </c>
      <c r="F45" s="189" t="s">
        <v>1723</v>
      </c>
      <c r="G45" s="182" t="s">
        <v>1033</v>
      </c>
      <c r="H45" s="163" t="s">
        <v>1727</v>
      </c>
      <c r="I45" s="255" t="s">
        <v>1485</v>
      </c>
      <c r="J45" s="163" t="s">
        <v>720</v>
      </c>
      <c r="K45" s="208" t="s">
        <v>916</v>
      </c>
      <c r="L45" s="240" t="s">
        <v>627</v>
      </c>
      <c r="M45" s="226" t="s">
        <v>720</v>
      </c>
      <c r="N45" s="219" t="s">
        <v>1063</v>
      </c>
      <c r="O45" s="164" t="s">
        <v>916</v>
      </c>
      <c r="P45" s="53" t="s">
        <v>1826</v>
      </c>
      <c r="Q45" s="285" t="s">
        <v>540</v>
      </c>
      <c r="R45" s="177"/>
      <c r="S45" s="177"/>
      <c r="T45" s="177"/>
      <c r="U45" s="177" t="s">
        <v>1063</v>
      </c>
      <c r="V45" s="177" t="s">
        <v>627</v>
      </c>
      <c r="W45" s="177" t="s">
        <v>1063</v>
      </c>
      <c r="X45" s="177" t="s">
        <v>143</v>
      </c>
      <c r="Y45" s="177" t="s">
        <v>1715</v>
      </c>
    </row>
    <row r="46" spans="2:25" ht="13.5" thickBot="1">
      <c r="D46" s="249"/>
      <c r="E46" s="199"/>
      <c r="F46" s="190"/>
      <c r="G46" s="183"/>
      <c r="H46" s="166"/>
      <c r="I46" s="256"/>
      <c r="J46" s="166"/>
      <c r="K46" s="206"/>
      <c r="L46" s="236"/>
      <c r="M46" s="229"/>
      <c r="N46" s="223"/>
      <c r="O46" s="172"/>
      <c r="P46" s="50"/>
      <c r="Q46" s="33"/>
      <c r="R46" s="50"/>
      <c r="S46" s="50"/>
      <c r="T46" s="50"/>
      <c r="U46" s="50"/>
      <c r="V46" s="50"/>
      <c r="W46" s="50"/>
      <c r="X46" s="50"/>
      <c r="Y46" s="50"/>
    </row>
    <row r="47" spans="2:25" ht="16.5" thickBot="1">
      <c r="B47" s="40" t="s">
        <v>641</v>
      </c>
      <c r="C47" s="41"/>
      <c r="D47" s="250"/>
      <c r="E47" s="200"/>
      <c r="F47" s="191"/>
      <c r="G47" s="184"/>
      <c r="H47" s="169"/>
      <c r="I47" s="257"/>
      <c r="J47" s="169"/>
      <c r="K47" s="210"/>
      <c r="L47" s="243"/>
      <c r="M47" s="230"/>
      <c r="N47" s="224"/>
      <c r="O47" s="173"/>
      <c r="P47" s="34"/>
      <c r="Q47" s="34"/>
      <c r="R47" s="34"/>
      <c r="S47" s="34"/>
      <c r="T47" s="34"/>
      <c r="U47" s="34"/>
      <c r="V47" s="34"/>
      <c r="W47" s="34"/>
      <c r="X47" s="34"/>
      <c r="Y47" s="34"/>
    </row>
    <row r="48" spans="2:25" ht="45">
      <c r="B48" s="321" t="s">
        <v>792</v>
      </c>
      <c r="C48" s="322"/>
      <c r="D48" s="247" t="s">
        <v>1876</v>
      </c>
      <c r="E48" s="197" t="s">
        <v>1290</v>
      </c>
      <c r="F48" s="278" t="s">
        <v>1664</v>
      </c>
      <c r="G48" s="260" t="s">
        <v>1877</v>
      </c>
      <c r="H48" s="158" t="s">
        <v>1878</v>
      </c>
      <c r="I48" s="260" t="s">
        <v>1833</v>
      </c>
      <c r="J48" s="158" t="s">
        <v>1651</v>
      </c>
      <c r="K48" s="205" t="s">
        <v>1765</v>
      </c>
      <c r="L48" s="234" t="s">
        <v>1807</v>
      </c>
      <c r="M48" s="225" t="s">
        <v>1879</v>
      </c>
      <c r="N48" s="216" t="s">
        <v>1880</v>
      </c>
      <c r="O48" s="161" t="s">
        <v>1881</v>
      </c>
      <c r="P48" s="52" t="s">
        <v>1852</v>
      </c>
      <c r="Q48" s="284" t="s">
        <v>1882</v>
      </c>
      <c r="R48" s="305"/>
      <c r="S48" s="305"/>
      <c r="T48" s="178"/>
      <c r="U48" s="178"/>
      <c r="V48" s="178"/>
      <c r="W48" s="178"/>
      <c r="X48" s="178"/>
      <c r="Y48" s="178"/>
    </row>
    <row r="49" spans="2:25" ht="33.75">
      <c r="B49" s="313" t="s">
        <v>793</v>
      </c>
      <c r="C49" s="314"/>
      <c r="D49" s="247" t="s">
        <v>1854</v>
      </c>
      <c r="E49" s="197" t="s">
        <v>143</v>
      </c>
      <c r="F49" s="278" t="s">
        <v>1665</v>
      </c>
      <c r="G49" s="181" t="s">
        <v>1658</v>
      </c>
      <c r="H49" s="158" t="s">
        <v>1888</v>
      </c>
      <c r="I49" s="254" t="s">
        <v>1832</v>
      </c>
      <c r="J49" s="158" t="s">
        <v>1887</v>
      </c>
      <c r="K49" s="205"/>
      <c r="L49" s="279" t="s">
        <v>1886</v>
      </c>
      <c r="M49" s="225" t="s">
        <v>1885</v>
      </c>
      <c r="N49" s="216" t="s">
        <v>1778</v>
      </c>
      <c r="O49" s="161" t="s">
        <v>1884</v>
      </c>
      <c r="P49" s="52" t="s">
        <v>1827</v>
      </c>
      <c r="Q49" s="284" t="s">
        <v>1883</v>
      </c>
      <c r="R49" s="323"/>
      <c r="S49" s="323"/>
      <c r="T49" s="178"/>
      <c r="U49" s="178"/>
      <c r="V49" s="178"/>
      <c r="W49" s="178"/>
      <c r="X49" s="178"/>
      <c r="Y49" s="178"/>
    </row>
    <row r="50" spans="2:25" ht="45">
      <c r="B50" s="313" t="s">
        <v>794</v>
      </c>
      <c r="C50" s="314"/>
      <c r="D50" s="247" t="s">
        <v>1895</v>
      </c>
      <c r="E50" s="197" t="s">
        <v>502</v>
      </c>
      <c r="F50" s="278" t="s">
        <v>1666</v>
      </c>
      <c r="G50" s="278" t="s">
        <v>1027</v>
      </c>
      <c r="H50" s="158" t="s">
        <v>1728</v>
      </c>
      <c r="I50" s="278" t="s">
        <v>604</v>
      </c>
      <c r="J50" s="158" t="s">
        <v>1894</v>
      </c>
      <c r="K50" s="205"/>
      <c r="L50" s="279" t="s">
        <v>1893</v>
      </c>
      <c r="M50" s="225" t="s">
        <v>1892</v>
      </c>
      <c r="N50" s="216" t="s">
        <v>1891</v>
      </c>
      <c r="O50" s="161" t="s">
        <v>1889</v>
      </c>
      <c r="P50" s="52" t="s">
        <v>1853</v>
      </c>
      <c r="Q50" s="284" t="s">
        <v>1890</v>
      </c>
      <c r="R50" s="315"/>
      <c r="S50" s="315"/>
      <c r="T50" s="178"/>
      <c r="U50" s="178"/>
      <c r="V50" s="178"/>
      <c r="W50" s="178"/>
      <c r="X50" s="178"/>
      <c r="Y50" s="178"/>
    </row>
    <row r="51" spans="2:25" ht="45">
      <c r="B51" s="313" t="s">
        <v>795</v>
      </c>
      <c r="C51" s="314"/>
      <c r="D51" s="247" t="s">
        <v>1899</v>
      </c>
      <c r="E51" s="197" t="s">
        <v>856</v>
      </c>
      <c r="F51" s="188" t="s">
        <v>1667</v>
      </c>
      <c r="G51" s="181" t="s">
        <v>856</v>
      </c>
      <c r="H51" s="158" t="s">
        <v>1729</v>
      </c>
      <c r="I51" s="254" t="s">
        <v>1834</v>
      </c>
      <c r="J51" s="158" t="s">
        <v>1652</v>
      </c>
      <c r="K51" s="205"/>
      <c r="L51" s="279" t="s">
        <v>1898</v>
      </c>
      <c r="M51" s="225" t="s">
        <v>1896</v>
      </c>
      <c r="N51" s="216" t="s">
        <v>1900</v>
      </c>
      <c r="O51" s="161" t="s">
        <v>1637</v>
      </c>
      <c r="P51" s="52" t="s">
        <v>1828</v>
      </c>
      <c r="Q51" s="284" t="s">
        <v>1867</v>
      </c>
      <c r="R51" s="323"/>
      <c r="S51" s="323"/>
      <c r="T51" s="178"/>
      <c r="U51" s="178"/>
      <c r="V51" s="178"/>
      <c r="W51" s="178"/>
      <c r="X51" s="178"/>
      <c r="Y51" s="178"/>
    </row>
    <row r="52" spans="2:25" ht="24.75" customHeight="1">
      <c r="B52" s="313" t="s">
        <v>6</v>
      </c>
      <c r="C52" s="314"/>
      <c r="D52" s="247" t="s">
        <v>1815</v>
      </c>
      <c r="E52" s="197" t="s">
        <v>1767</v>
      </c>
      <c r="F52" s="188" t="s">
        <v>1668</v>
      </c>
      <c r="G52" s="181" t="s">
        <v>1663</v>
      </c>
      <c r="H52" s="158" t="s">
        <v>1730</v>
      </c>
      <c r="I52" s="254" t="s">
        <v>1838</v>
      </c>
      <c r="J52" s="158" t="s">
        <v>1653</v>
      </c>
      <c r="K52" s="205"/>
      <c r="L52" s="234" t="s">
        <v>1810</v>
      </c>
      <c r="M52" s="225" t="s">
        <v>1794</v>
      </c>
      <c r="N52" s="216" t="s">
        <v>1781</v>
      </c>
      <c r="O52" s="161" t="s">
        <v>1635</v>
      </c>
      <c r="P52" s="52" t="s">
        <v>263</v>
      </c>
      <c r="Q52" s="284" t="s">
        <v>263</v>
      </c>
      <c r="R52" s="315"/>
      <c r="S52" s="315"/>
      <c r="T52" s="178"/>
      <c r="U52" s="178"/>
      <c r="V52" s="178"/>
      <c r="W52" s="178"/>
      <c r="X52" s="178"/>
      <c r="Y52" s="178"/>
    </row>
    <row r="53" spans="2:25" ht="28.5" customHeight="1">
      <c r="B53" s="313" t="s">
        <v>7</v>
      </c>
      <c r="C53" s="314"/>
      <c r="D53" s="247" t="s">
        <v>1812</v>
      </c>
      <c r="E53" s="197" t="s">
        <v>1768</v>
      </c>
      <c r="F53" s="188" t="s">
        <v>1669</v>
      </c>
      <c r="G53" s="181" t="s">
        <v>1662</v>
      </c>
      <c r="H53" s="158" t="s">
        <v>1731</v>
      </c>
      <c r="I53" s="254" t="s">
        <v>1835</v>
      </c>
      <c r="J53" s="158" t="s">
        <v>1654</v>
      </c>
      <c r="K53" s="205"/>
      <c r="L53" s="234" t="s">
        <v>1809</v>
      </c>
      <c r="M53" s="225" t="s">
        <v>1793</v>
      </c>
      <c r="N53" s="216" t="s">
        <v>1782</v>
      </c>
      <c r="O53" s="161" t="s">
        <v>1636</v>
      </c>
      <c r="P53" s="52" t="s">
        <v>263</v>
      </c>
      <c r="Q53" s="284" t="s">
        <v>263</v>
      </c>
      <c r="R53" s="306"/>
      <c r="S53" s="306"/>
      <c r="T53" s="178"/>
      <c r="U53" s="178"/>
      <c r="V53" s="178"/>
      <c r="W53" s="178"/>
      <c r="X53" s="178"/>
      <c r="Y53" s="178"/>
    </row>
    <row r="54" spans="2:25" ht="29.25" customHeight="1" thickBot="1">
      <c r="B54" s="316" t="s">
        <v>648</v>
      </c>
      <c r="C54" s="317"/>
      <c r="D54" s="248" t="s">
        <v>1813</v>
      </c>
      <c r="E54" s="198" t="s">
        <v>1769</v>
      </c>
      <c r="F54" s="162" t="s">
        <v>1672</v>
      </c>
      <c r="G54" s="182" t="s">
        <v>1659</v>
      </c>
      <c r="H54" s="163" t="s">
        <v>1732</v>
      </c>
      <c r="I54" s="255" t="s">
        <v>1836</v>
      </c>
      <c r="J54" s="163" t="s">
        <v>1655</v>
      </c>
      <c r="K54" s="211"/>
      <c r="L54" s="244" t="s">
        <v>1808</v>
      </c>
      <c r="M54" s="226" t="s">
        <v>1790</v>
      </c>
      <c r="N54" s="219" t="s">
        <v>1779</v>
      </c>
      <c r="O54" s="164" t="s">
        <v>1634</v>
      </c>
      <c r="P54" s="53" t="s">
        <v>263</v>
      </c>
      <c r="Q54" s="285" t="s">
        <v>263</v>
      </c>
      <c r="R54" s="307"/>
      <c r="S54" s="307"/>
      <c r="T54" s="179"/>
      <c r="U54" s="178"/>
      <c r="V54" s="178"/>
      <c r="W54" s="178"/>
      <c r="X54" s="178"/>
      <c r="Y54" s="178"/>
    </row>
  </sheetData>
  <mergeCells count="51">
    <mergeCell ref="R52:R54"/>
    <mergeCell ref="B53:C53"/>
    <mergeCell ref="B54:C54"/>
    <mergeCell ref="B45:C45"/>
    <mergeCell ref="B48:C48"/>
    <mergeCell ref="R48:R49"/>
    <mergeCell ref="B49:C49"/>
    <mergeCell ref="B50:C50"/>
    <mergeCell ref="R50:R51"/>
    <mergeCell ref="B51:C51"/>
    <mergeCell ref="B41:C41"/>
    <mergeCell ref="B42:C42"/>
    <mergeCell ref="B43:C43"/>
    <mergeCell ref="B44:C44"/>
    <mergeCell ref="B52:C52"/>
    <mergeCell ref="B36:C36"/>
    <mergeCell ref="B37:C37"/>
    <mergeCell ref="B38:C38"/>
    <mergeCell ref="B39:C39"/>
    <mergeCell ref="B40:C40"/>
    <mergeCell ref="B31:C31"/>
    <mergeCell ref="B32:C32"/>
    <mergeCell ref="B33:C33"/>
    <mergeCell ref="B34:C34"/>
    <mergeCell ref="B35:C35"/>
    <mergeCell ref="V20:V24"/>
    <mergeCell ref="W20:W24"/>
    <mergeCell ref="S20:S24"/>
    <mergeCell ref="T20:T24"/>
    <mergeCell ref="B30:C30"/>
    <mergeCell ref="B27:C27"/>
    <mergeCell ref="B28:C28"/>
    <mergeCell ref="B29:C29"/>
    <mergeCell ref="R20:R24"/>
    <mergeCell ref="U20:U24"/>
    <mergeCell ref="S48:S49"/>
    <mergeCell ref="S50:S51"/>
    <mergeCell ref="S52:S54"/>
    <mergeCell ref="D2:E2"/>
    <mergeCell ref="U3:Y3"/>
    <mergeCell ref="R6:R17"/>
    <mergeCell ref="U6:U17"/>
    <mergeCell ref="V6:V17"/>
    <mergeCell ref="W6:W17"/>
    <mergeCell ref="X6:X17"/>
    <mergeCell ref="Y6:Y17"/>
    <mergeCell ref="S3:T3"/>
    <mergeCell ref="S6:S17"/>
    <mergeCell ref="T6:T17"/>
    <mergeCell ref="X20:X24"/>
    <mergeCell ref="Y20:Y24"/>
  </mergeCells>
  <pageMargins left="0.7" right="0.7" top="0.75" bottom="0.75" header="0.3" footer="0.3"/>
  <pageSetup orientation="portrait" r:id="rId1"/>
  <drawing r:id="rId2"/>
</worksheet>
</file>

<file path=xl/worksheets/sheet3.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B2:BA54"/>
  <sheetViews>
    <sheetView zoomScaleNormal="100" workbookViewId="0">
      <pane xSplit="3" ySplit="4" topLeftCell="I5" activePane="bottomRight" state="frozen"/>
      <selection pane="topRight" activeCell="D1" sqref="D1"/>
      <selection pane="bottomLeft" activeCell="A5" sqref="A5"/>
      <selection pane="bottomRight" activeCell="Q49" sqref="Q49"/>
    </sheetView>
  </sheetViews>
  <sheetFormatPr defaultRowHeight="12.75"/>
  <cols>
    <col min="1" max="1" width="1.85546875" customWidth="1"/>
    <col min="2" max="2" width="8.85546875" customWidth="1"/>
    <col min="3" max="3" width="13.42578125" customWidth="1"/>
    <col min="4" max="14" width="18.85546875" style="30" customWidth="1"/>
    <col min="15" max="15" width="21.42578125" style="30" customWidth="1"/>
    <col min="16" max="16" width="30" style="30" customWidth="1"/>
    <col min="17" max="17" width="33.42578125" style="30" customWidth="1"/>
    <col min="18" max="27" width="20.42578125" style="30" customWidth="1"/>
    <col min="28" max="28" width="8.85546875" customWidth="1"/>
    <col min="29" max="53" width="0" hidden="1" customWidth="1"/>
  </cols>
  <sheetData>
    <row r="2" spans="2:53" ht="24" thickBot="1">
      <c r="D2" s="324" t="s">
        <v>1229</v>
      </c>
      <c r="E2" s="324"/>
    </row>
    <row r="3" spans="2:53" ht="13.5" thickBot="1">
      <c r="R3" s="302" t="s">
        <v>1598</v>
      </c>
      <c r="S3" s="303"/>
      <c r="T3" s="302" t="s">
        <v>1597</v>
      </c>
      <c r="U3" s="304"/>
      <c r="V3" s="304"/>
      <c r="W3" s="304"/>
      <c r="X3" s="304"/>
      <c r="Y3" s="304"/>
      <c r="Z3" s="304"/>
      <c r="AA3" s="303"/>
    </row>
    <row r="4" spans="2:53" ht="13.5" thickBot="1">
      <c r="D4" s="38" t="s">
        <v>797</v>
      </c>
      <c r="E4" s="38" t="s">
        <v>798</v>
      </c>
      <c r="F4" s="38" t="s">
        <v>1053</v>
      </c>
      <c r="G4" s="38" t="s">
        <v>636</v>
      </c>
      <c r="H4" s="38" t="s">
        <v>637</v>
      </c>
      <c r="I4" s="38" t="s">
        <v>633</v>
      </c>
      <c r="J4" s="38" t="s">
        <v>1054</v>
      </c>
      <c r="K4" s="38" t="s">
        <v>639</v>
      </c>
      <c r="L4" s="38" t="s">
        <v>634</v>
      </c>
      <c r="M4" s="38" t="s">
        <v>801</v>
      </c>
      <c r="N4" s="38" t="s">
        <v>485</v>
      </c>
      <c r="O4" s="38" t="s">
        <v>640</v>
      </c>
      <c r="P4" s="31" t="s">
        <v>368</v>
      </c>
      <c r="Q4" s="31" t="s">
        <v>715</v>
      </c>
      <c r="R4" s="31" t="s">
        <v>1359</v>
      </c>
      <c r="S4" s="31" t="s">
        <v>1386</v>
      </c>
      <c r="T4" s="31" t="s">
        <v>1431</v>
      </c>
      <c r="U4" s="31" t="s">
        <v>1432</v>
      </c>
      <c r="V4" s="31" t="s">
        <v>1433</v>
      </c>
      <c r="W4" s="31" t="s">
        <v>1434</v>
      </c>
      <c r="X4" s="31" t="s">
        <v>1435</v>
      </c>
      <c r="Y4" s="31" t="s">
        <v>1436</v>
      </c>
      <c r="Z4" s="31" t="s">
        <v>1437</v>
      </c>
      <c r="AA4" s="31" t="s">
        <v>1438</v>
      </c>
    </row>
    <row r="5" spans="2:53" ht="16.5" thickBot="1">
      <c r="B5" s="8" t="s">
        <v>749</v>
      </c>
      <c r="C5" s="11"/>
      <c r="D5" s="29"/>
      <c r="E5" s="29"/>
      <c r="F5" s="29"/>
      <c r="G5" s="29"/>
      <c r="H5" s="29"/>
      <c r="I5" s="29"/>
      <c r="J5" s="29"/>
      <c r="K5" s="29"/>
      <c r="L5" s="29"/>
      <c r="M5" s="29"/>
      <c r="N5" s="29"/>
      <c r="O5" s="29"/>
      <c r="P5" s="34"/>
      <c r="Q5" s="32"/>
      <c r="R5" s="34"/>
      <c r="S5" s="34"/>
      <c r="T5" s="34"/>
      <c r="U5" s="34"/>
      <c r="V5" s="34"/>
      <c r="W5" s="34"/>
      <c r="X5" s="34"/>
      <c r="Y5" s="34"/>
      <c r="Z5" s="34"/>
      <c r="AA5" s="34"/>
      <c r="AC5" t="s">
        <v>369</v>
      </c>
      <c r="AD5" t="s">
        <v>370</v>
      </c>
      <c r="AE5" t="s">
        <v>371</v>
      </c>
      <c r="AF5" t="s">
        <v>372</v>
      </c>
      <c r="AG5" t="s">
        <v>373</v>
      </c>
      <c r="AH5" t="s">
        <v>374</v>
      </c>
      <c r="AI5" t="s">
        <v>375</v>
      </c>
      <c r="AJ5" t="s">
        <v>376</v>
      </c>
      <c r="AK5" t="s">
        <v>377</v>
      </c>
      <c r="AL5" t="s">
        <v>378</v>
      </c>
      <c r="AM5" t="s">
        <v>379</v>
      </c>
      <c r="AN5" t="s">
        <v>380</v>
      </c>
      <c r="AO5" t="s">
        <v>558</v>
      </c>
      <c r="AP5" t="s">
        <v>556</v>
      </c>
      <c r="AQ5" t="s">
        <v>1083</v>
      </c>
      <c r="AR5" t="s">
        <v>563</v>
      </c>
      <c r="AS5" t="s">
        <v>562</v>
      </c>
      <c r="AT5" t="s">
        <v>433</v>
      </c>
      <c r="AU5" t="s">
        <v>1516</v>
      </c>
      <c r="AV5" t="s">
        <v>512</v>
      </c>
      <c r="AW5" t="s">
        <v>559</v>
      </c>
      <c r="AX5" t="s">
        <v>555</v>
      </c>
      <c r="AY5" t="s">
        <v>302</v>
      </c>
      <c r="AZ5" t="s">
        <v>561</v>
      </c>
    </row>
    <row r="6" spans="2:53">
      <c r="B6" s="7"/>
      <c r="C6" s="12" t="s">
        <v>750</v>
      </c>
      <c r="D6" s="25" t="s">
        <v>803</v>
      </c>
      <c r="E6" s="130" t="s">
        <v>806</v>
      </c>
      <c r="F6" s="130" t="s">
        <v>806</v>
      </c>
      <c r="G6" s="130" t="s">
        <v>806</v>
      </c>
      <c r="H6" s="128" t="s">
        <v>806</v>
      </c>
      <c r="I6" s="25" t="s">
        <v>491</v>
      </c>
      <c r="J6" s="60" t="s">
        <v>837</v>
      </c>
      <c r="K6" s="127" t="s">
        <v>806</v>
      </c>
      <c r="L6" s="132" t="s">
        <v>487</v>
      </c>
      <c r="M6" s="109" t="s">
        <v>803</v>
      </c>
      <c r="N6" s="136" t="s">
        <v>487</v>
      </c>
      <c r="O6" s="67" t="s">
        <v>837</v>
      </c>
      <c r="P6" s="51" t="s">
        <v>1517</v>
      </c>
      <c r="Q6" s="35" t="s">
        <v>487</v>
      </c>
      <c r="R6" s="325" t="s">
        <v>1360</v>
      </c>
      <c r="S6" s="325" t="s">
        <v>1407</v>
      </c>
      <c r="T6" s="325"/>
      <c r="U6" s="325"/>
      <c r="V6" s="325"/>
      <c r="W6" s="325"/>
      <c r="X6" s="325"/>
      <c r="Y6" s="325"/>
      <c r="Z6" s="325"/>
      <c r="AA6" s="325"/>
      <c r="AO6">
        <f>COUNTIF($D6:$O6, "Frankford Fury")</f>
        <v>2</v>
      </c>
      <c r="AP6">
        <f>COUNTIF($D6:$O6,"Beaverton Gaping Gash")</f>
        <v>0</v>
      </c>
      <c r="AQ6">
        <f>COUNTIF($D6:$O6,"Toronto Motorboats")</f>
        <v>0</v>
      </c>
      <c r="AR6">
        <f>COUNTIF($D6:$O6,"Ajax Super Sods")</f>
        <v>5</v>
      </c>
      <c r="AS6">
        <f>COUNTIF($D6:$O6,"Whitby Poo Dogs")</f>
        <v>0</v>
      </c>
      <c r="AT6">
        <f>COUNTIF($D6:$O6,"Brooklin Legacy")</f>
        <v>1</v>
      </c>
      <c r="AU6">
        <f>COUNTIF($D6:$O6,"Brampton Blue Balls")</f>
        <v>0</v>
      </c>
      <c r="AV6">
        <f>COUNTIF($D6:$O6,"Pickering Dynasty")</f>
        <v>2</v>
      </c>
      <c r="AW6">
        <f>COUNTIF($D6:$O6,"London Tribe")</f>
        <v>2</v>
      </c>
      <c r="AX6">
        <f>COUNTIF($D6:$O6,"Durham Dick Dogs")</f>
        <v>0</v>
      </c>
      <c r="AY6">
        <f>COUNTIF($D6:$O6,"Aurora Asshats")</f>
        <v>0</v>
      </c>
      <c r="AZ6">
        <f>COUNTIF($D6:$O6,"Etobicoke Crackheads")</f>
        <v>0</v>
      </c>
      <c r="BA6">
        <f>SUM(AO6:AZ6)</f>
        <v>12</v>
      </c>
    </row>
    <row r="7" spans="2:53">
      <c r="B7" s="2"/>
      <c r="C7" s="13" t="s">
        <v>751</v>
      </c>
      <c r="D7" s="126" t="s">
        <v>806</v>
      </c>
      <c r="E7" s="126" t="s">
        <v>487</v>
      </c>
      <c r="F7" s="126" t="s">
        <v>487</v>
      </c>
      <c r="G7" s="26" t="s">
        <v>807</v>
      </c>
      <c r="H7" s="60" t="s">
        <v>807</v>
      </c>
      <c r="I7" s="85" t="s">
        <v>806</v>
      </c>
      <c r="J7" s="79" t="s">
        <v>806</v>
      </c>
      <c r="K7" s="56" t="s">
        <v>803</v>
      </c>
      <c r="L7" s="133" t="s">
        <v>806</v>
      </c>
      <c r="M7" s="135" t="s">
        <v>806</v>
      </c>
      <c r="N7" s="60" t="s">
        <v>803</v>
      </c>
      <c r="O7" s="81" t="s">
        <v>806</v>
      </c>
      <c r="P7" s="52" t="s">
        <v>1518</v>
      </c>
      <c r="Q7" s="36" t="s">
        <v>806</v>
      </c>
      <c r="R7" s="326"/>
      <c r="S7" s="326"/>
      <c r="T7" s="326"/>
      <c r="U7" s="326"/>
      <c r="V7" s="326"/>
      <c r="W7" s="326"/>
      <c r="X7" s="326"/>
      <c r="Y7" s="326"/>
      <c r="Z7" s="326"/>
      <c r="AA7" s="326"/>
      <c r="AO7">
        <f t="shared" ref="AO7:AO17" si="0">COUNTIF($D7:$O7, "Frankford Fury")</f>
        <v>2</v>
      </c>
      <c r="AP7">
        <f t="shared" ref="AP7:AP17" si="1">COUNTIF($D7:$O7,"Beaverton Gaping Gash")</f>
        <v>0</v>
      </c>
      <c r="AQ7">
        <f t="shared" ref="AQ7:AQ17" si="2">COUNTIF($D7:$O7,"Toronto Motorboats")</f>
        <v>0</v>
      </c>
      <c r="AR7">
        <f t="shared" ref="AR7:AR17" si="3">COUNTIF($D7:$O7,"Ajax Super Sods")</f>
        <v>6</v>
      </c>
      <c r="AS7">
        <f t="shared" ref="AS7:AS17" si="4">COUNTIF($D7:$O7,"Whitby Poo Dogs")</f>
        <v>0</v>
      </c>
      <c r="AT7">
        <f t="shared" ref="AT7:AT17" si="5">COUNTIF($D7:$O7,"Brooklin Legacy")</f>
        <v>0</v>
      </c>
      <c r="AU7">
        <f t="shared" ref="AU7:AU17" si="6">COUNTIF($D7:$O7,"Brampton Blue Balls")</f>
        <v>0</v>
      </c>
      <c r="AV7">
        <f t="shared" ref="AV7:AV17" si="7">COUNTIF($D7:$O7,"Pickering Dynasty")</f>
        <v>2</v>
      </c>
      <c r="AW7">
        <f t="shared" ref="AW7:AW17" si="8">COUNTIF($D7:$O7,"London Tribe")</f>
        <v>0</v>
      </c>
      <c r="AX7">
        <f t="shared" ref="AX7:AX17" si="9">COUNTIF($D7:$O7,"Durham Dick Dogs")</f>
        <v>2</v>
      </c>
      <c r="AY7">
        <f t="shared" ref="AY7:AY17" si="10">COUNTIF($D7:$O7,"Aurora Asshats")</f>
        <v>0</v>
      </c>
      <c r="AZ7">
        <f t="shared" ref="AZ7:AZ17" si="11">COUNTIF($D7:$O7,"Etobicoke Crackheads")</f>
        <v>0</v>
      </c>
      <c r="BA7">
        <f t="shared" ref="BA7:BA17" si="12">SUM(AO7:AZ7)</f>
        <v>12</v>
      </c>
    </row>
    <row r="8" spans="2:53">
      <c r="B8" s="2"/>
      <c r="C8" s="13" t="s">
        <v>752</v>
      </c>
      <c r="D8" s="26" t="s">
        <v>487</v>
      </c>
      <c r="E8" s="25" t="s">
        <v>804</v>
      </c>
      <c r="F8" s="26" t="s">
        <v>803</v>
      </c>
      <c r="G8" s="26" t="s">
        <v>803</v>
      </c>
      <c r="H8" s="60" t="s">
        <v>803</v>
      </c>
      <c r="I8" s="26" t="s">
        <v>803</v>
      </c>
      <c r="J8" s="61" t="s">
        <v>487</v>
      </c>
      <c r="K8" s="56" t="s">
        <v>487</v>
      </c>
      <c r="L8" s="133" t="s">
        <v>486</v>
      </c>
      <c r="M8" s="100" t="s">
        <v>807</v>
      </c>
      <c r="N8" s="129" t="s">
        <v>806</v>
      </c>
      <c r="O8" s="81" t="s">
        <v>486</v>
      </c>
      <c r="P8" s="52" t="s">
        <v>1519</v>
      </c>
      <c r="Q8" s="36" t="s">
        <v>486</v>
      </c>
      <c r="R8" s="326"/>
      <c r="S8" s="326"/>
      <c r="T8" s="326"/>
      <c r="U8" s="326"/>
      <c r="V8" s="326"/>
      <c r="W8" s="326"/>
      <c r="X8" s="326"/>
      <c r="Y8" s="326"/>
      <c r="Z8" s="326"/>
      <c r="AA8" s="326"/>
      <c r="AO8">
        <f t="shared" si="0"/>
        <v>4</v>
      </c>
      <c r="AP8">
        <f t="shared" si="1"/>
        <v>1</v>
      </c>
      <c r="AQ8">
        <f t="shared" si="2"/>
        <v>0</v>
      </c>
      <c r="AR8">
        <f t="shared" si="3"/>
        <v>1</v>
      </c>
      <c r="AS8">
        <f t="shared" si="4"/>
        <v>0</v>
      </c>
      <c r="AT8">
        <f t="shared" si="5"/>
        <v>0</v>
      </c>
      <c r="AU8">
        <f t="shared" si="6"/>
        <v>0</v>
      </c>
      <c r="AV8">
        <f t="shared" si="7"/>
        <v>3</v>
      </c>
      <c r="AW8">
        <f t="shared" si="8"/>
        <v>0</v>
      </c>
      <c r="AX8">
        <f t="shared" si="9"/>
        <v>1</v>
      </c>
      <c r="AY8">
        <f t="shared" si="10"/>
        <v>2</v>
      </c>
      <c r="AZ8">
        <f t="shared" si="11"/>
        <v>0</v>
      </c>
      <c r="BA8">
        <f t="shared" si="12"/>
        <v>12</v>
      </c>
    </row>
    <row r="9" spans="2:53">
      <c r="B9" s="2"/>
      <c r="C9" s="13" t="s">
        <v>753</v>
      </c>
      <c r="D9" s="126" t="s">
        <v>486</v>
      </c>
      <c r="E9" s="26" t="s">
        <v>491</v>
      </c>
      <c r="F9" s="26" t="s">
        <v>807</v>
      </c>
      <c r="G9" s="26" t="s">
        <v>487</v>
      </c>
      <c r="H9" s="60" t="s">
        <v>487</v>
      </c>
      <c r="I9" s="126" t="s">
        <v>486</v>
      </c>
      <c r="J9" s="60" t="s">
        <v>803</v>
      </c>
      <c r="K9" s="56" t="s">
        <v>807</v>
      </c>
      <c r="L9" s="104" t="s">
        <v>803</v>
      </c>
      <c r="M9" s="100" t="s">
        <v>487</v>
      </c>
      <c r="N9" s="129" t="s">
        <v>486</v>
      </c>
      <c r="O9" s="126" t="s">
        <v>804</v>
      </c>
      <c r="P9" s="52" t="s">
        <v>1520</v>
      </c>
      <c r="Q9" s="36" t="s">
        <v>837</v>
      </c>
      <c r="R9" s="326"/>
      <c r="S9" s="326"/>
      <c r="T9" s="326"/>
      <c r="U9" s="326"/>
      <c r="V9" s="326"/>
      <c r="W9" s="326"/>
      <c r="X9" s="326"/>
      <c r="Y9" s="326"/>
      <c r="Z9" s="326"/>
      <c r="AA9" s="326"/>
      <c r="AO9">
        <f t="shared" si="0"/>
        <v>2</v>
      </c>
      <c r="AP9">
        <f t="shared" si="1"/>
        <v>1</v>
      </c>
      <c r="AQ9">
        <f t="shared" si="2"/>
        <v>0</v>
      </c>
      <c r="AR9">
        <f t="shared" si="3"/>
        <v>0</v>
      </c>
      <c r="AS9">
        <f t="shared" si="4"/>
        <v>0</v>
      </c>
      <c r="AT9">
        <f t="shared" si="5"/>
        <v>1</v>
      </c>
      <c r="AU9">
        <f t="shared" si="6"/>
        <v>0</v>
      </c>
      <c r="AV9">
        <f t="shared" si="7"/>
        <v>3</v>
      </c>
      <c r="AW9">
        <f t="shared" si="8"/>
        <v>0</v>
      </c>
      <c r="AX9">
        <f t="shared" si="9"/>
        <v>2</v>
      </c>
      <c r="AY9">
        <f t="shared" si="10"/>
        <v>3</v>
      </c>
      <c r="AZ9">
        <f t="shared" si="11"/>
        <v>0</v>
      </c>
      <c r="BA9">
        <f t="shared" si="12"/>
        <v>12</v>
      </c>
    </row>
    <row r="10" spans="2:53">
      <c r="B10" s="2"/>
      <c r="C10" s="13" t="s">
        <v>754</v>
      </c>
      <c r="D10" s="126" t="s">
        <v>837</v>
      </c>
      <c r="E10" s="26" t="s">
        <v>809</v>
      </c>
      <c r="F10" s="26" t="s">
        <v>491</v>
      </c>
      <c r="G10" s="26" t="s">
        <v>808</v>
      </c>
      <c r="H10" s="60" t="s">
        <v>808</v>
      </c>
      <c r="I10" s="26" t="s">
        <v>487</v>
      </c>
      <c r="J10" s="79" t="s">
        <v>804</v>
      </c>
      <c r="K10" s="56" t="s">
        <v>491</v>
      </c>
      <c r="L10" s="138" t="s">
        <v>837</v>
      </c>
      <c r="M10" s="99" t="s">
        <v>486</v>
      </c>
      <c r="N10" s="60" t="s">
        <v>807</v>
      </c>
      <c r="O10" s="26" t="s">
        <v>487</v>
      </c>
      <c r="P10" s="52" t="s">
        <v>1521</v>
      </c>
      <c r="Q10" s="36" t="s">
        <v>804</v>
      </c>
      <c r="R10" s="326"/>
      <c r="S10" s="326"/>
      <c r="T10" s="326"/>
      <c r="U10" s="326"/>
      <c r="V10" s="326"/>
      <c r="W10" s="326"/>
      <c r="X10" s="326"/>
      <c r="Y10" s="326"/>
      <c r="Z10" s="326"/>
      <c r="AA10" s="326"/>
      <c r="AO10">
        <f t="shared" si="0"/>
        <v>0</v>
      </c>
      <c r="AP10">
        <f t="shared" si="1"/>
        <v>1</v>
      </c>
      <c r="AQ10">
        <f t="shared" si="2"/>
        <v>0</v>
      </c>
      <c r="AR10">
        <f t="shared" si="3"/>
        <v>0</v>
      </c>
      <c r="AS10">
        <f t="shared" si="4"/>
        <v>2</v>
      </c>
      <c r="AT10">
        <f t="shared" si="5"/>
        <v>2</v>
      </c>
      <c r="AU10">
        <f t="shared" si="6"/>
        <v>0</v>
      </c>
      <c r="AV10">
        <f t="shared" si="7"/>
        <v>2</v>
      </c>
      <c r="AW10">
        <f t="shared" si="8"/>
        <v>2</v>
      </c>
      <c r="AX10">
        <f t="shared" si="9"/>
        <v>1</v>
      </c>
      <c r="AY10">
        <f t="shared" si="10"/>
        <v>1</v>
      </c>
      <c r="AZ10">
        <f t="shared" si="11"/>
        <v>1</v>
      </c>
      <c r="BA10">
        <f t="shared" si="12"/>
        <v>12</v>
      </c>
    </row>
    <row r="11" spans="2:53">
      <c r="B11" s="2"/>
      <c r="C11" s="13" t="s">
        <v>755</v>
      </c>
      <c r="D11" s="126" t="s">
        <v>804</v>
      </c>
      <c r="E11" s="81" t="s">
        <v>803</v>
      </c>
      <c r="F11" s="26" t="s">
        <v>1056</v>
      </c>
      <c r="G11" s="26" t="s">
        <v>486</v>
      </c>
      <c r="H11" s="60" t="s">
        <v>486</v>
      </c>
      <c r="I11" s="26" t="s">
        <v>807</v>
      </c>
      <c r="J11" s="60" t="s">
        <v>486</v>
      </c>
      <c r="K11" s="56" t="s">
        <v>808</v>
      </c>
      <c r="L11" s="104" t="s">
        <v>807</v>
      </c>
      <c r="M11" s="100" t="s">
        <v>491</v>
      </c>
      <c r="N11" s="60" t="s">
        <v>491</v>
      </c>
      <c r="O11" s="81" t="s">
        <v>803</v>
      </c>
      <c r="P11" s="52" t="s">
        <v>1522</v>
      </c>
      <c r="Q11" s="36" t="s">
        <v>803</v>
      </c>
      <c r="R11" s="326"/>
      <c r="S11" s="326"/>
      <c r="T11" s="326"/>
      <c r="U11" s="326"/>
      <c r="V11" s="326"/>
      <c r="W11" s="326"/>
      <c r="X11" s="326"/>
      <c r="Y11" s="326"/>
      <c r="Z11" s="326"/>
      <c r="AA11" s="326"/>
      <c r="AO11">
        <f t="shared" si="0"/>
        <v>2</v>
      </c>
      <c r="AP11">
        <f t="shared" si="1"/>
        <v>1</v>
      </c>
      <c r="AQ11">
        <f t="shared" si="2"/>
        <v>1</v>
      </c>
      <c r="AR11">
        <f t="shared" si="3"/>
        <v>0</v>
      </c>
      <c r="AS11">
        <f t="shared" si="4"/>
        <v>1</v>
      </c>
      <c r="AT11">
        <f t="shared" si="5"/>
        <v>2</v>
      </c>
      <c r="AU11">
        <f t="shared" si="6"/>
        <v>0</v>
      </c>
      <c r="AV11">
        <f t="shared" si="7"/>
        <v>0</v>
      </c>
      <c r="AW11">
        <f t="shared" si="8"/>
        <v>0</v>
      </c>
      <c r="AX11">
        <f t="shared" si="9"/>
        <v>2</v>
      </c>
      <c r="AY11">
        <f t="shared" si="10"/>
        <v>3</v>
      </c>
      <c r="AZ11">
        <f t="shared" si="11"/>
        <v>0</v>
      </c>
      <c r="BA11">
        <f t="shared" si="12"/>
        <v>12</v>
      </c>
    </row>
    <row r="12" spans="2:53">
      <c r="B12" s="2"/>
      <c r="C12" s="13" t="s">
        <v>756</v>
      </c>
      <c r="D12" s="26" t="s">
        <v>491</v>
      </c>
      <c r="E12" s="26" t="s">
        <v>837</v>
      </c>
      <c r="F12" s="26" t="s">
        <v>837</v>
      </c>
      <c r="G12" s="26" t="s">
        <v>491</v>
      </c>
      <c r="H12" s="60" t="s">
        <v>491</v>
      </c>
      <c r="I12" s="26" t="s">
        <v>837</v>
      </c>
      <c r="J12" s="60" t="s">
        <v>807</v>
      </c>
      <c r="K12" s="56" t="s">
        <v>486</v>
      </c>
      <c r="L12" s="104" t="s">
        <v>808</v>
      </c>
      <c r="M12" s="100" t="s">
        <v>804</v>
      </c>
      <c r="N12" s="60" t="s">
        <v>837</v>
      </c>
      <c r="O12" s="26" t="s">
        <v>807</v>
      </c>
      <c r="P12" s="52" t="s">
        <v>1523</v>
      </c>
      <c r="Q12" s="36" t="s">
        <v>809</v>
      </c>
      <c r="R12" s="326"/>
      <c r="S12" s="326"/>
      <c r="T12" s="326"/>
      <c r="U12" s="326"/>
      <c r="V12" s="326"/>
      <c r="W12" s="326"/>
      <c r="X12" s="326"/>
      <c r="Y12" s="326"/>
      <c r="Z12" s="326"/>
      <c r="AA12" s="326"/>
      <c r="AO12">
        <f t="shared" si="0"/>
        <v>0</v>
      </c>
      <c r="AP12">
        <f t="shared" si="1"/>
        <v>1</v>
      </c>
      <c r="AQ12">
        <f t="shared" si="2"/>
        <v>0</v>
      </c>
      <c r="AR12">
        <f t="shared" si="3"/>
        <v>0</v>
      </c>
      <c r="AS12">
        <f t="shared" si="4"/>
        <v>1</v>
      </c>
      <c r="AT12">
        <f t="shared" si="5"/>
        <v>3</v>
      </c>
      <c r="AU12">
        <f t="shared" si="6"/>
        <v>0</v>
      </c>
      <c r="AV12">
        <f t="shared" si="7"/>
        <v>0</v>
      </c>
      <c r="AW12">
        <f t="shared" si="8"/>
        <v>4</v>
      </c>
      <c r="AX12">
        <f t="shared" si="9"/>
        <v>2</v>
      </c>
      <c r="AY12">
        <f t="shared" si="10"/>
        <v>1</v>
      </c>
      <c r="AZ12">
        <f t="shared" si="11"/>
        <v>0</v>
      </c>
      <c r="BA12">
        <f t="shared" si="12"/>
        <v>12</v>
      </c>
    </row>
    <row r="13" spans="2:53">
      <c r="B13" s="2"/>
      <c r="C13" s="13" t="s">
        <v>757</v>
      </c>
      <c r="D13" s="26" t="s">
        <v>807</v>
      </c>
      <c r="E13" s="26" t="s">
        <v>486</v>
      </c>
      <c r="F13" s="126" t="s">
        <v>809</v>
      </c>
      <c r="G13" s="126" t="s">
        <v>809</v>
      </c>
      <c r="H13" s="129" t="s">
        <v>809</v>
      </c>
      <c r="I13" s="139" t="s">
        <v>808</v>
      </c>
      <c r="J13" s="60" t="s">
        <v>1057</v>
      </c>
      <c r="K13" s="56" t="s">
        <v>804</v>
      </c>
      <c r="L13" s="138" t="s">
        <v>491</v>
      </c>
      <c r="M13" s="135" t="s">
        <v>808</v>
      </c>
      <c r="N13" s="79" t="s">
        <v>808</v>
      </c>
      <c r="O13" s="126" t="s">
        <v>491</v>
      </c>
      <c r="P13" s="52" t="s">
        <v>1524</v>
      </c>
      <c r="Q13" s="36" t="s">
        <v>808</v>
      </c>
      <c r="R13" s="326"/>
      <c r="S13" s="326"/>
      <c r="T13" s="326"/>
      <c r="U13" s="326"/>
      <c r="V13" s="326"/>
      <c r="W13" s="326"/>
      <c r="X13" s="326"/>
      <c r="Y13" s="326"/>
      <c r="Z13" s="326"/>
      <c r="AA13" s="326"/>
      <c r="AO13">
        <f t="shared" si="0"/>
        <v>0</v>
      </c>
      <c r="AP13">
        <f t="shared" si="1"/>
        <v>1</v>
      </c>
      <c r="AQ13">
        <f t="shared" si="2"/>
        <v>0</v>
      </c>
      <c r="AR13">
        <f t="shared" si="3"/>
        <v>0</v>
      </c>
      <c r="AS13">
        <f t="shared" si="4"/>
        <v>3</v>
      </c>
      <c r="AT13">
        <f t="shared" si="5"/>
        <v>2</v>
      </c>
      <c r="AU13">
        <f t="shared" si="6"/>
        <v>1</v>
      </c>
      <c r="AV13">
        <f t="shared" si="7"/>
        <v>0</v>
      </c>
      <c r="AW13">
        <f t="shared" si="8"/>
        <v>0</v>
      </c>
      <c r="AX13">
        <f t="shared" si="9"/>
        <v>1</v>
      </c>
      <c r="AY13">
        <f t="shared" si="10"/>
        <v>1</v>
      </c>
      <c r="AZ13">
        <f t="shared" si="11"/>
        <v>3</v>
      </c>
      <c r="BA13">
        <f t="shared" si="12"/>
        <v>12</v>
      </c>
    </row>
    <row r="14" spans="2:53">
      <c r="B14" s="2"/>
      <c r="C14" s="13" t="s">
        <v>758</v>
      </c>
      <c r="D14" s="26" t="s">
        <v>809</v>
      </c>
      <c r="E14" s="26" t="s">
        <v>807</v>
      </c>
      <c r="F14" s="26" t="s">
        <v>804</v>
      </c>
      <c r="G14" s="26" t="s">
        <v>837</v>
      </c>
      <c r="H14" s="60" t="s">
        <v>837</v>
      </c>
      <c r="I14" s="126" t="s">
        <v>1057</v>
      </c>
      <c r="J14" s="79" t="s">
        <v>491</v>
      </c>
      <c r="K14" s="26" t="s">
        <v>837</v>
      </c>
      <c r="L14" s="104" t="s">
        <v>804</v>
      </c>
      <c r="M14" s="100" t="s">
        <v>809</v>
      </c>
      <c r="N14" s="60" t="s">
        <v>804</v>
      </c>
      <c r="O14" s="126" t="s">
        <v>1057</v>
      </c>
      <c r="P14" s="52" t="s">
        <v>1525</v>
      </c>
      <c r="Q14" s="36" t="s">
        <v>491</v>
      </c>
      <c r="R14" s="326"/>
      <c r="S14" s="326"/>
      <c r="T14" s="326"/>
      <c r="U14" s="326"/>
      <c r="V14" s="326"/>
      <c r="W14" s="326"/>
      <c r="X14" s="326"/>
      <c r="Y14" s="326"/>
      <c r="Z14" s="326"/>
      <c r="AA14" s="326"/>
      <c r="AO14">
        <f t="shared" si="0"/>
        <v>0</v>
      </c>
      <c r="AP14">
        <f t="shared" si="1"/>
        <v>3</v>
      </c>
      <c r="AQ14">
        <f t="shared" si="2"/>
        <v>0</v>
      </c>
      <c r="AR14">
        <f t="shared" si="3"/>
        <v>0</v>
      </c>
      <c r="AS14">
        <f t="shared" si="4"/>
        <v>0</v>
      </c>
      <c r="AT14">
        <f t="shared" si="5"/>
        <v>1</v>
      </c>
      <c r="AU14">
        <f t="shared" si="6"/>
        <v>2</v>
      </c>
      <c r="AV14">
        <f t="shared" si="7"/>
        <v>0</v>
      </c>
      <c r="AW14">
        <f t="shared" si="8"/>
        <v>3</v>
      </c>
      <c r="AX14">
        <f t="shared" si="9"/>
        <v>1</v>
      </c>
      <c r="AY14">
        <f t="shared" si="10"/>
        <v>0</v>
      </c>
      <c r="AZ14">
        <f t="shared" si="11"/>
        <v>2</v>
      </c>
      <c r="BA14">
        <f t="shared" si="12"/>
        <v>12</v>
      </c>
    </row>
    <row r="15" spans="2:53">
      <c r="B15" s="2"/>
      <c r="C15" s="13" t="s">
        <v>759</v>
      </c>
      <c r="D15" s="26" t="s">
        <v>808</v>
      </c>
      <c r="E15" s="26" t="s">
        <v>808</v>
      </c>
      <c r="F15" s="26" t="s">
        <v>486</v>
      </c>
      <c r="G15" s="81" t="s">
        <v>1057</v>
      </c>
      <c r="H15" s="79" t="s">
        <v>1057</v>
      </c>
      <c r="I15" s="26" t="s">
        <v>809</v>
      </c>
      <c r="J15" s="60" t="s">
        <v>1056</v>
      </c>
      <c r="K15" s="26" t="s">
        <v>1056</v>
      </c>
      <c r="L15" s="104" t="s">
        <v>809</v>
      </c>
      <c r="M15" s="100" t="s">
        <v>837</v>
      </c>
      <c r="N15" s="60" t="s">
        <v>809</v>
      </c>
      <c r="O15" s="26" t="s">
        <v>809</v>
      </c>
      <c r="P15" s="52" t="s">
        <v>1526</v>
      </c>
      <c r="Q15" s="36" t="s">
        <v>1057</v>
      </c>
      <c r="R15" s="326"/>
      <c r="S15" s="326"/>
      <c r="T15" s="326"/>
      <c r="U15" s="326"/>
      <c r="V15" s="326"/>
      <c r="W15" s="326"/>
      <c r="X15" s="326"/>
      <c r="Y15" s="326"/>
      <c r="Z15" s="326"/>
      <c r="AA15" s="326"/>
      <c r="AO15">
        <f t="shared" si="0"/>
        <v>0</v>
      </c>
      <c r="AP15">
        <f t="shared" si="1"/>
        <v>0</v>
      </c>
      <c r="AQ15">
        <f t="shared" si="2"/>
        <v>2</v>
      </c>
      <c r="AR15">
        <f t="shared" si="3"/>
        <v>0</v>
      </c>
      <c r="AS15">
        <f t="shared" si="4"/>
        <v>2</v>
      </c>
      <c r="AT15">
        <f t="shared" si="5"/>
        <v>0</v>
      </c>
      <c r="AU15">
        <f t="shared" si="6"/>
        <v>2</v>
      </c>
      <c r="AV15">
        <f t="shared" si="7"/>
        <v>0</v>
      </c>
      <c r="AW15">
        <f t="shared" si="8"/>
        <v>1</v>
      </c>
      <c r="AX15">
        <f t="shared" si="9"/>
        <v>0</v>
      </c>
      <c r="AY15">
        <f t="shared" si="10"/>
        <v>1</v>
      </c>
      <c r="AZ15">
        <f t="shared" si="11"/>
        <v>4</v>
      </c>
      <c r="BA15">
        <f t="shared" si="12"/>
        <v>12</v>
      </c>
    </row>
    <row r="16" spans="2:53">
      <c r="B16" s="2"/>
      <c r="C16" s="13" t="s">
        <v>760</v>
      </c>
      <c r="D16" s="126" t="s">
        <v>1057</v>
      </c>
      <c r="E16" s="26" t="s">
        <v>1057</v>
      </c>
      <c r="F16" s="26" t="s">
        <v>808</v>
      </c>
      <c r="G16" s="126" t="s">
        <v>1056</v>
      </c>
      <c r="H16" s="129" t="s">
        <v>1056</v>
      </c>
      <c r="I16" s="26" t="s">
        <v>804</v>
      </c>
      <c r="J16" s="60" t="s">
        <v>808</v>
      </c>
      <c r="K16" s="26" t="s">
        <v>809</v>
      </c>
      <c r="L16" s="138" t="s">
        <v>1057</v>
      </c>
      <c r="M16" s="140" t="s">
        <v>1056</v>
      </c>
      <c r="N16" s="129" t="s">
        <v>1057</v>
      </c>
      <c r="O16" s="26" t="s">
        <v>808</v>
      </c>
      <c r="P16" s="52" t="s">
        <v>1527</v>
      </c>
      <c r="Q16" s="36" t="s">
        <v>807</v>
      </c>
      <c r="R16" s="326"/>
      <c r="S16" s="326"/>
      <c r="T16" s="326"/>
      <c r="U16" s="326"/>
      <c r="V16" s="326"/>
      <c r="W16" s="326"/>
      <c r="X16" s="326"/>
      <c r="Y16" s="326"/>
      <c r="Z16" s="326"/>
      <c r="AA16" s="326"/>
      <c r="AO16">
        <f t="shared" si="0"/>
        <v>0</v>
      </c>
      <c r="AP16">
        <f t="shared" si="1"/>
        <v>1</v>
      </c>
      <c r="AQ16">
        <f t="shared" si="2"/>
        <v>3</v>
      </c>
      <c r="AR16">
        <f t="shared" si="3"/>
        <v>0</v>
      </c>
      <c r="AS16">
        <f t="shared" si="4"/>
        <v>3</v>
      </c>
      <c r="AT16">
        <f t="shared" si="5"/>
        <v>0</v>
      </c>
      <c r="AU16">
        <f t="shared" si="6"/>
        <v>4</v>
      </c>
      <c r="AV16">
        <f t="shared" si="7"/>
        <v>0</v>
      </c>
      <c r="AW16">
        <f t="shared" si="8"/>
        <v>0</v>
      </c>
      <c r="AX16">
        <f t="shared" si="9"/>
        <v>0</v>
      </c>
      <c r="AY16">
        <f t="shared" si="10"/>
        <v>0</v>
      </c>
      <c r="AZ16">
        <f t="shared" si="11"/>
        <v>1</v>
      </c>
      <c r="BA16">
        <f t="shared" si="12"/>
        <v>12</v>
      </c>
    </row>
    <row r="17" spans="2:53" ht="13.5" thickBot="1">
      <c r="B17" s="3"/>
      <c r="C17" s="14" t="s">
        <v>482</v>
      </c>
      <c r="D17" s="131" t="s">
        <v>1056</v>
      </c>
      <c r="E17" s="131" t="s">
        <v>1056</v>
      </c>
      <c r="F17" s="27" t="s">
        <v>1057</v>
      </c>
      <c r="G17" s="27" t="s">
        <v>804</v>
      </c>
      <c r="H17" s="62" t="s">
        <v>804</v>
      </c>
      <c r="I17" s="131" t="s">
        <v>1056</v>
      </c>
      <c r="J17" s="62" t="s">
        <v>809</v>
      </c>
      <c r="K17" s="27" t="s">
        <v>1057</v>
      </c>
      <c r="L17" s="134" t="s">
        <v>1056</v>
      </c>
      <c r="M17" s="125" t="s">
        <v>1057</v>
      </c>
      <c r="N17" s="137" t="s">
        <v>1056</v>
      </c>
      <c r="O17" s="131" t="s">
        <v>1056</v>
      </c>
      <c r="P17" s="53" t="s">
        <v>1528</v>
      </c>
      <c r="Q17" s="37" t="s">
        <v>1056</v>
      </c>
      <c r="R17" s="327"/>
      <c r="S17" s="327"/>
      <c r="T17" s="327"/>
      <c r="U17" s="327"/>
      <c r="V17" s="327"/>
      <c r="W17" s="327"/>
      <c r="X17" s="327"/>
      <c r="Y17" s="327"/>
      <c r="Z17" s="327"/>
      <c r="AA17" s="327"/>
      <c r="AO17">
        <f t="shared" si="0"/>
        <v>0</v>
      </c>
      <c r="AP17">
        <f t="shared" si="1"/>
        <v>2</v>
      </c>
      <c r="AQ17">
        <f t="shared" si="2"/>
        <v>6</v>
      </c>
      <c r="AR17">
        <f t="shared" si="3"/>
        <v>0</v>
      </c>
      <c r="AS17">
        <f t="shared" si="4"/>
        <v>0</v>
      </c>
      <c r="AT17">
        <f t="shared" si="5"/>
        <v>0</v>
      </c>
      <c r="AU17">
        <f t="shared" si="6"/>
        <v>3</v>
      </c>
      <c r="AV17">
        <f t="shared" si="7"/>
        <v>0</v>
      </c>
      <c r="AW17">
        <f t="shared" si="8"/>
        <v>0</v>
      </c>
      <c r="AX17">
        <f t="shared" si="9"/>
        <v>0</v>
      </c>
      <c r="AY17">
        <f t="shared" si="10"/>
        <v>0</v>
      </c>
      <c r="AZ17">
        <f t="shared" si="11"/>
        <v>1</v>
      </c>
      <c r="BA17">
        <f t="shared" si="12"/>
        <v>12</v>
      </c>
    </row>
    <row r="18" spans="2:53" ht="13.5" thickBot="1">
      <c r="D18" s="28"/>
      <c r="E18" s="28"/>
      <c r="F18" s="28"/>
      <c r="G18" s="28"/>
      <c r="H18" s="63"/>
      <c r="I18" s="28"/>
      <c r="J18" s="63"/>
      <c r="K18" s="58"/>
      <c r="L18" s="105"/>
      <c r="M18" s="102"/>
      <c r="N18" s="63"/>
      <c r="O18" s="28"/>
      <c r="P18" s="50"/>
      <c r="Q18" s="33"/>
      <c r="R18" s="50"/>
      <c r="S18" s="50"/>
      <c r="T18" s="50"/>
      <c r="U18" s="50"/>
      <c r="V18" s="50"/>
      <c r="W18" s="50"/>
      <c r="X18" s="50"/>
      <c r="Y18" s="50"/>
      <c r="Z18" s="50"/>
      <c r="AA18" s="50"/>
      <c r="AO18">
        <f>SUM(AO6:AO17)</f>
        <v>12</v>
      </c>
      <c r="AP18">
        <f t="shared" ref="AP18:AZ18" si="13">SUM(AP6:AP17)</f>
        <v>12</v>
      </c>
      <c r="AQ18">
        <f t="shared" si="13"/>
        <v>12</v>
      </c>
      <c r="AR18">
        <f t="shared" si="13"/>
        <v>12</v>
      </c>
      <c r="AS18">
        <f t="shared" si="13"/>
        <v>12</v>
      </c>
      <c r="AT18">
        <f t="shared" si="13"/>
        <v>12</v>
      </c>
      <c r="AU18">
        <f t="shared" si="13"/>
        <v>12</v>
      </c>
      <c r="AV18">
        <f t="shared" si="13"/>
        <v>12</v>
      </c>
      <c r="AW18">
        <f t="shared" si="13"/>
        <v>12</v>
      </c>
      <c r="AX18">
        <f t="shared" si="13"/>
        <v>12</v>
      </c>
      <c r="AY18">
        <f t="shared" si="13"/>
        <v>12</v>
      </c>
      <c r="AZ18">
        <f t="shared" si="13"/>
        <v>12</v>
      </c>
    </row>
    <row r="19" spans="2:53" ht="16.5" thickBot="1">
      <c r="B19" s="9" t="s">
        <v>796</v>
      </c>
      <c r="C19" s="120"/>
      <c r="D19" s="29"/>
      <c r="E19" s="89"/>
      <c r="F19" s="89"/>
      <c r="G19" s="89"/>
      <c r="H19" s="90"/>
      <c r="I19" s="89"/>
      <c r="J19" s="90"/>
      <c r="K19" s="91"/>
      <c r="L19" s="106"/>
      <c r="M19" s="103"/>
      <c r="N19" s="64"/>
      <c r="O19" s="89"/>
      <c r="P19" s="92"/>
      <c r="Q19" s="92"/>
      <c r="R19" s="92"/>
      <c r="S19" s="92"/>
      <c r="T19" s="92"/>
      <c r="U19" s="92"/>
      <c r="V19" s="92"/>
      <c r="W19" s="92"/>
      <c r="X19" s="92"/>
      <c r="Y19" s="92"/>
      <c r="Z19" s="92"/>
      <c r="AA19" s="92"/>
      <c r="AO19">
        <f>AO6*12+AO7*11+AO8*10+AO9*9+AO10*8+AO11*7+AO12*6+AO13*5+AO14*4+AO15*3+AO16*2+AO17*1</f>
        <v>118</v>
      </c>
      <c r="AP19">
        <f t="shared" ref="AP19:AZ19" si="14">AP6*12+AP7*11+AP8*10+AP9*9+AP10*8+AP11*7+AP12*6+AP13*5+AP14*4+AP15*3+AP16*2+AP17*1</f>
        <v>61</v>
      </c>
      <c r="AQ19">
        <f t="shared" si="14"/>
        <v>25</v>
      </c>
      <c r="AR19">
        <f t="shared" si="14"/>
        <v>136</v>
      </c>
      <c r="AS19">
        <f t="shared" si="14"/>
        <v>56</v>
      </c>
      <c r="AT19">
        <f t="shared" si="14"/>
        <v>83</v>
      </c>
      <c r="AU19">
        <f t="shared" si="14"/>
        <v>30</v>
      </c>
      <c r="AV19">
        <f t="shared" si="14"/>
        <v>119</v>
      </c>
      <c r="AW19">
        <f t="shared" si="14"/>
        <v>79</v>
      </c>
      <c r="AX19">
        <f t="shared" si="14"/>
        <v>93</v>
      </c>
      <c r="AY19">
        <f t="shared" si="14"/>
        <v>90</v>
      </c>
      <c r="AZ19">
        <f t="shared" si="14"/>
        <v>46</v>
      </c>
    </row>
    <row r="20" spans="2:53" ht="90">
      <c r="B20" s="6" t="s">
        <v>196</v>
      </c>
      <c r="C20" s="121"/>
      <c r="D20" s="25" t="s">
        <v>1408</v>
      </c>
      <c r="E20" s="143" t="s">
        <v>1361</v>
      </c>
      <c r="F20" s="93" t="s">
        <v>1417</v>
      </c>
      <c r="G20" s="94" t="s">
        <v>1323</v>
      </c>
      <c r="H20" s="95" t="s">
        <v>1503</v>
      </c>
      <c r="I20" s="94" t="s">
        <v>1509</v>
      </c>
      <c r="J20" s="95" t="s">
        <v>1340</v>
      </c>
      <c r="K20" s="142" t="s">
        <v>1350</v>
      </c>
      <c r="L20" s="107" t="s">
        <v>1296</v>
      </c>
      <c r="M20" s="155" t="s">
        <v>1324</v>
      </c>
      <c r="N20" s="95" t="s">
        <v>1492</v>
      </c>
      <c r="O20" s="155" t="s">
        <v>1281</v>
      </c>
      <c r="P20" s="96" t="s">
        <v>1529</v>
      </c>
      <c r="Q20" s="97" t="s">
        <v>1558</v>
      </c>
      <c r="R20" s="325" t="s">
        <v>1360</v>
      </c>
      <c r="S20" s="325" t="s">
        <v>1387</v>
      </c>
      <c r="T20" s="325"/>
      <c r="U20" s="325"/>
      <c r="V20" s="325"/>
      <c r="W20" s="325"/>
      <c r="X20" s="325"/>
      <c r="Y20" s="325"/>
      <c r="Z20" s="325"/>
      <c r="AA20" s="325"/>
    </row>
    <row r="21" spans="2:53">
      <c r="B21" s="6" t="s">
        <v>761</v>
      </c>
      <c r="C21" s="121"/>
      <c r="D21" s="85" t="s">
        <v>486</v>
      </c>
      <c r="E21" s="25" t="s">
        <v>806</v>
      </c>
      <c r="F21" s="25" t="s">
        <v>806</v>
      </c>
      <c r="G21" s="25" t="s">
        <v>806</v>
      </c>
      <c r="H21" s="61" t="s">
        <v>806</v>
      </c>
      <c r="I21" s="67" t="s">
        <v>491</v>
      </c>
      <c r="J21" s="61" t="s">
        <v>837</v>
      </c>
      <c r="K21" s="55" t="s">
        <v>806</v>
      </c>
      <c r="L21" s="132" t="s">
        <v>486</v>
      </c>
      <c r="M21" s="100" t="s">
        <v>806</v>
      </c>
      <c r="N21" s="85" t="s">
        <v>486</v>
      </c>
      <c r="O21" s="144" t="s">
        <v>486</v>
      </c>
      <c r="P21" s="51" t="s">
        <v>1530</v>
      </c>
      <c r="Q21" s="35" t="s">
        <v>1560</v>
      </c>
      <c r="R21" s="326"/>
      <c r="S21" s="326"/>
      <c r="T21" s="326"/>
      <c r="U21" s="326"/>
      <c r="V21" s="326"/>
      <c r="W21" s="326"/>
      <c r="X21" s="326"/>
      <c r="Y21" s="326"/>
      <c r="Z21" s="326"/>
      <c r="AA21" s="326"/>
    </row>
    <row r="22" spans="2:53">
      <c r="B22" s="4" t="s">
        <v>762</v>
      </c>
      <c r="C22" s="122"/>
      <c r="D22" s="26" t="s">
        <v>803</v>
      </c>
      <c r="E22" s="26" t="s">
        <v>491</v>
      </c>
      <c r="F22" s="81" t="s">
        <v>487</v>
      </c>
      <c r="G22" s="81" t="s">
        <v>487</v>
      </c>
      <c r="H22" s="79" t="s">
        <v>487</v>
      </c>
      <c r="I22" s="66" t="s">
        <v>491</v>
      </c>
      <c r="J22" s="60" t="s">
        <v>837</v>
      </c>
      <c r="K22" s="82" t="s">
        <v>487</v>
      </c>
      <c r="L22" s="133" t="s">
        <v>487</v>
      </c>
      <c r="M22" s="100" t="s">
        <v>807</v>
      </c>
      <c r="N22" s="81" t="s">
        <v>487</v>
      </c>
      <c r="O22" s="66" t="s">
        <v>806</v>
      </c>
      <c r="P22" s="52" t="s">
        <v>1531</v>
      </c>
      <c r="Q22" s="36" t="s">
        <v>1559</v>
      </c>
      <c r="R22" s="326"/>
      <c r="S22" s="326"/>
      <c r="T22" s="326"/>
      <c r="U22" s="326"/>
      <c r="V22" s="326"/>
      <c r="W22" s="326"/>
      <c r="X22" s="326"/>
      <c r="Y22" s="326"/>
      <c r="Z22" s="326"/>
      <c r="AA22" s="326"/>
    </row>
    <row r="23" spans="2:53">
      <c r="B23" s="4" t="s">
        <v>769</v>
      </c>
      <c r="C23" s="122"/>
      <c r="D23" s="26" t="s">
        <v>486</v>
      </c>
      <c r="E23" s="26" t="s">
        <v>1057</v>
      </c>
      <c r="F23" s="26" t="s">
        <v>487</v>
      </c>
      <c r="G23" s="26" t="s">
        <v>487</v>
      </c>
      <c r="H23" s="60" t="s">
        <v>487</v>
      </c>
      <c r="I23" s="66" t="s">
        <v>1057</v>
      </c>
      <c r="J23" s="60" t="s">
        <v>487</v>
      </c>
      <c r="K23" s="56" t="s">
        <v>806</v>
      </c>
      <c r="L23" s="104" t="s">
        <v>808</v>
      </c>
      <c r="M23" s="100" t="s">
        <v>803</v>
      </c>
      <c r="N23" s="26" t="s">
        <v>486</v>
      </c>
      <c r="O23" s="66" t="s">
        <v>837</v>
      </c>
      <c r="P23" s="52" t="s">
        <v>1532</v>
      </c>
      <c r="Q23" s="36" t="s">
        <v>1572</v>
      </c>
      <c r="R23" s="326"/>
      <c r="S23" s="326"/>
      <c r="T23" s="326"/>
      <c r="U23" s="326"/>
      <c r="V23" s="326"/>
      <c r="W23" s="326"/>
      <c r="X23" s="326"/>
      <c r="Y23" s="326"/>
      <c r="Z23" s="326"/>
      <c r="AA23" s="326"/>
    </row>
    <row r="24" spans="2:53" ht="13.5" thickBot="1">
      <c r="B24" s="5" t="s">
        <v>770</v>
      </c>
      <c r="C24" s="123"/>
      <c r="D24" s="27" t="s">
        <v>809</v>
      </c>
      <c r="E24" s="27" t="s">
        <v>804</v>
      </c>
      <c r="F24" s="27" t="s">
        <v>1056</v>
      </c>
      <c r="G24" s="27" t="s">
        <v>808</v>
      </c>
      <c r="H24" s="62" t="s">
        <v>808</v>
      </c>
      <c r="I24" s="68" t="s">
        <v>1056</v>
      </c>
      <c r="J24" s="62" t="s">
        <v>1057</v>
      </c>
      <c r="K24" s="98" t="s">
        <v>809</v>
      </c>
      <c r="L24" s="108" t="s">
        <v>1056</v>
      </c>
      <c r="M24" s="101" t="s">
        <v>1056</v>
      </c>
      <c r="N24" s="27" t="s">
        <v>1056</v>
      </c>
      <c r="O24" s="68" t="s">
        <v>1056</v>
      </c>
      <c r="P24" s="53" t="s">
        <v>1533</v>
      </c>
      <c r="Q24" s="37" t="s">
        <v>1571</v>
      </c>
      <c r="R24" s="327"/>
      <c r="S24" s="327"/>
      <c r="T24" s="327"/>
      <c r="U24" s="327"/>
      <c r="V24" s="327"/>
      <c r="W24" s="327"/>
      <c r="X24" s="327"/>
      <c r="Y24" s="327"/>
      <c r="Z24" s="327"/>
      <c r="AA24" s="327"/>
    </row>
    <row r="25" spans="2:53" ht="13.5" thickBot="1">
      <c r="D25" s="28"/>
      <c r="E25" s="28"/>
      <c r="F25" s="28"/>
      <c r="G25" s="28"/>
      <c r="H25" s="63"/>
      <c r="I25" s="28"/>
      <c r="J25" s="63"/>
      <c r="K25" s="58"/>
      <c r="L25" s="58"/>
      <c r="M25" s="102"/>
      <c r="N25" s="63"/>
      <c r="O25" s="28"/>
      <c r="P25" s="50"/>
      <c r="Q25" s="33"/>
      <c r="R25" s="50"/>
      <c r="S25" s="50"/>
      <c r="T25" s="50"/>
      <c r="U25" s="50"/>
      <c r="V25" s="50"/>
      <c r="W25" s="50"/>
      <c r="X25" s="50"/>
      <c r="Y25" s="50"/>
      <c r="Z25" s="50"/>
      <c r="AA25" s="50"/>
    </row>
    <row r="26" spans="2:53" ht="16.5" thickBot="1">
      <c r="B26" s="112" t="s">
        <v>772</v>
      </c>
      <c r="C26" s="113"/>
      <c r="D26" s="29"/>
      <c r="E26" s="89"/>
      <c r="F26" s="89"/>
      <c r="G26" s="89"/>
      <c r="H26" s="90"/>
      <c r="I26" s="89"/>
      <c r="J26" s="90"/>
      <c r="K26" s="91"/>
      <c r="L26" s="91"/>
      <c r="M26" s="114"/>
      <c r="N26" s="64"/>
      <c r="O26" s="89"/>
      <c r="P26" s="92"/>
      <c r="Q26" s="92"/>
      <c r="R26" s="92"/>
      <c r="S26" s="92"/>
      <c r="T26" s="92"/>
      <c r="U26" s="92"/>
      <c r="V26" s="92"/>
      <c r="W26" s="92"/>
      <c r="X26" s="92"/>
      <c r="Y26" s="92"/>
      <c r="Z26" s="92"/>
      <c r="AA26" s="92"/>
    </row>
    <row r="27" spans="2:53" ht="45">
      <c r="B27" s="310" t="s">
        <v>8</v>
      </c>
      <c r="C27" s="311"/>
      <c r="D27" s="93" t="s">
        <v>82</v>
      </c>
      <c r="E27" s="93" t="s">
        <v>204</v>
      </c>
      <c r="F27" s="93" t="s">
        <v>204</v>
      </c>
      <c r="G27" s="93" t="s">
        <v>1179</v>
      </c>
      <c r="H27" s="95" t="s">
        <v>1179</v>
      </c>
      <c r="I27" s="94" t="s">
        <v>1179</v>
      </c>
      <c r="J27" s="95" t="s">
        <v>204</v>
      </c>
      <c r="K27" s="115" t="s">
        <v>1428</v>
      </c>
      <c r="L27" s="145" t="s">
        <v>1297</v>
      </c>
      <c r="M27" s="146" t="s">
        <v>1325</v>
      </c>
      <c r="N27" s="85" t="s">
        <v>1493</v>
      </c>
      <c r="O27" s="141" t="s">
        <v>1284</v>
      </c>
      <c r="P27" s="96" t="s">
        <v>1534</v>
      </c>
      <c r="Q27" s="97" t="s">
        <v>1561</v>
      </c>
      <c r="R27" s="148" t="s">
        <v>1373</v>
      </c>
      <c r="S27" s="116" t="s">
        <v>1388</v>
      </c>
      <c r="T27" s="116" t="s">
        <v>1439</v>
      </c>
      <c r="U27" s="148" t="s">
        <v>1284</v>
      </c>
      <c r="V27" s="148" t="s">
        <v>1233</v>
      </c>
      <c r="W27" s="148" t="s">
        <v>1440</v>
      </c>
      <c r="X27" s="148" t="s">
        <v>1284</v>
      </c>
      <c r="Y27" s="116" t="s">
        <v>1439</v>
      </c>
      <c r="Z27" s="148" t="s">
        <v>1233</v>
      </c>
      <c r="AA27" s="148" t="s">
        <v>1233</v>
      </c>
    </row>
    <row r="28" spans="2:53" ht="45">
      <c r="B28" s="308" t="s">
        <v>774</v>
      </c>
      <c r="C28" s="309"/>
      <c r="D28" s="81" t="s">
        <v>435</v>
      </c>
      <c r="E28" s="81" t="s">
        <v>472</v>
      </c>
      <c r="F28" s="81" t="s">
        <v>472</v>
      </c>
      <c r="G28" s="81" t="s">
        <v>435</v>
      </c>
      <c r="H28" s="79" t="s">
        <v>435</v>
      </c>
      <c r="I28" s="86" t="s">
        <v>435</v>
      </c>
      <c r="J28" s="79" t="s">
        <v>472</v>
      </c>
      <c r="K28" s="82" t="s">
        <v>295</v>
      </c>
      <c r="L28" s="82" t="s">
        <v>1298</v>
      </c>
      <c r="M28" s="135" t="s">
        <v>1326</v>
      </c>
      <c r="N28" s="79" t="s">
        <v>1494</v>
      </c>
      <c r="O28" s="86" t="s">
        <v>1285</v>
      </c>
      <c r="P28" s="52" t="s">
        <v>1535</v>
      </c>
      <c r="Q28" s="36" t="s">
        <v>1445</v>
      </c>
      <c r="R28" s="149" t="s">
        <v>1374</v>
      </c>
      <c r="S28" s="149" t="s">
        <v>1389</v>
      </c>
      <c r="T28" s="149" t="s">
        <v>1441</v>
      </c>
      <c r="U28" s="149" t="s">
        <v>1442</v>
      </c>
      <c r="V28" s="149" t="s">
        <v>1443</v>
      </c>
      <c r="W28" s="149" t="s">
        <v>1444</v>
      </c>
      <c r="X28" s="149" t="s">
        <v>1443</v>
      </c>
      <c r="Y28" s="149" t="s">
        <v>1445</v>
      </c>
      <c r="Z28" s="149" t="s">
        <v>1446</v>
      </c>
      <c r="AA28" s="149" t="s">
        <v>1445</v>
      </c>
    </row>
    <row r="29" spans="2:53" ht="33.75">
      <c r="B29" s="308" t="s">
        <v>775</v>
      </c>
      <c r="C29" s="309"/>
      <c r="D29" s="26" t="s">
        <v>599</v>
      </c>
      <c r="E29" s="26" t="s">
        <v>1048</v>
      </c>
      <c r="F29" s="26" t="s">
        <v>818</v>
      </c>
      <c r="G29" s="26" t="s">
        <v>599</v>
      </c>
      <c r="H29" s="60" t="s">
        <v>599</v>
      </c>
      <c r="I29" s="66" t="s">
        <v>1073</v>
      </c>
      <c r="J29" s="56" t="s">
        <v>1429</v>
      </c>
      <c r="K29" s="56" t="s">
        <v>1429</v>
      </c>
      <c r="L29" s="56" t="s">
        <v>1299</v>
      </c>
      <c r="M29" s="100" t="s">
        <v>1327</v>
      </c>
      <c r="N29" s="60" t="s">
        <v>1495</v>
      </c>
      <c r="O29" s="66" t="s">
        <v>733</v>
      </c>
      <c r="P29" s="52" t="s">
        <v>1536</v>
      </c>
      <c r="Q29" s="36" t="s">
        <v>1562</v>
      </c>
      <c r="R29" s="110" t="s">
        <v>1375</v>
      </c>
      <c r="S29" s="110" t="s">
        <v>1390</v>
      </c>
      <c r="T29" s="110" t="s">
        <v>1447</v>
      </c>
      <c r="U29" s="110" t="s">
        <v>1327</v>
      </c>
      <c r="V29" s="110" t="s">
        <v>1327</v>
      </c>
      <c r="W29" s="110" t="s">
        <v>1327</v>
      </c>
      <c r="X29" s="110" t="s">
        <v>1100</v>
      </c>
      <c r="Y29" s="110" t="s">
        <v>1327</v>
      </c>
      <c r="Z29" s="110" t="s">
        <v>1448</v>
      </c>
      <c r="AA29" s="110" t="s">
        <v>1448</v>
      </c>
    </row>
    <row r="30" spans="2:53" ht="45">
      <c r="B30" s="308" t="s">
        <v>776</v>
      </c>
      <c r="C30" s="309"/>
      <c r="D30" s="26" t="s">
        <v>437</v>
      </c>
      <c r="E30" s="26" t="s">
        <v>820</v>
      </c>
      <c r="F30" s="26" t="s">
        <v>820</v>
      </c>
      <c r="G30" s="81" t="s">
        <v>1311</v>
      </c>
      <c r="H30" s="60" t="s">
        <v>1342</v>
      </c>
      <c r="I30" s="66" t="s">
        <v>1164</v>
      </c>
      <c r="J30" s="60" t="s">
        <v>1342</v>
      </c>
      <c r="K30" s="56" t="s">
        <v>1164</v>
      </c>
      <c r="L30" s="56" t="s">
        <v>1300</v>
      </c>
      <c r="M30" s="100" t="s">
        <v>1328</v>
      </c>
      <c r="N30" s="60" t="s">
        <v>1496</v>
      </c>
      <c r="O30" s="86" t="s">
        <v>1286</v>
      </c>
      <c r="P30" s="52" t="s">
        <v>1537</v>
      </c>
      <c r="Q30" s="36" t="s">
        <v>1563</v>
      </c>
      <c r="R30" s="110" t="s">
        <v>1376</v>
      </c>
      <c r="S30" s="110" t="s">
        <v>1391</v>
      </c>
      <c r="T30" s="149" t="s">
        <v>1449</v>
      </c>
      <c r="U30" s="110" t="s">
        <v>1450</v>
      </c>
      <c r="V30" s="110" t="s">
        <v>1450</v>
      </c>
      <c r="W30" s="110" t="s">
        <v>1450</v>
      </c>
      <c r="X30" s="110" t="s">
        <v>1451</v>
      </c>
      <c r="Y30" s="110" t="s">
        <v>1451</v>
      </c>
      <c r="Z30" s="110" t="s">
        <v>1451</v>
      </c>
      <c r="AA30" s="110" t="s">
        <v>1101</v>
      </c>
    </row>
    <row r="31" spans="2:53" ht="45">
      <c r="B31" s="308" t="s">
        <v>777</v>
      </c>
      <c r="C31" s="309"/>
      <c r="D31" s="81" t="s">
        <v>328</v>
      </c>
      <c r="E31" s="26" t="s">
        <v>821</v>
      </c>
      <c r="F31" s="81" t="s">
        <v>660</v>
      </c>
      <c r="G31" s="81" t="s">
        <v>328</v>
      </c>
      <c r="H31" s="79" t="s">
        <v>328</v>
      </c>
      <c r="I31" s="66" t="s">
        <v>570</v>
      </c>
      <c r="J31" s="60" t="s">
        <v>660</v>
      </c>
      <c r="K31" s="56" t="s">
        <v>517</v>
      </c>
      <c r="L31" s="82" t="s">
        <v>1301</v>
      </c>
      <c r="M31" s="135" t="s">
        <v>1329</v>
      </c>
      <c r="N31" s="60" t="s">
        <v>1497</v>
      </c>
      <c r="O31" s="86" t="s">
        <v>1287</v>
      </c>
      <c r="P31" s="52" t="s">
        <v>1538</v>
      </c>
      <c r="Q31" s="36" t="s">
        <v>1564</v>
      </c>
      <c r="R31" s="149" t="s">
        <v>1377</v>
      </c>
      <c r="S31" s="110" t="s">
        <v>1392</v>
      </c>
      <c r="T31" s="110" t="s">
        <v>1452</v>
      </c>
      <c r="U31" s="110" t="s">
        <v>1453</v>
      </c>
      <c r="V31" s="149" t="s">
        <v>1454</v>
      </c>
      <c r="W31" s="110" t="s">
        <v>1452</v>
      </c>
      <c r="X31" s="110" t="s">
        <v>985</v>
      </c>
      <c r="Y31" s="149" t="s">
        <v>1455</v>
      </c>
      <c r="Z31" s="110" t="s">
        <v>1177</v>
      </c>
      <c r="AA31" s="110" t="s">
        <v>1195</v>
      </c>
    </row>
    <row r="32" spans="2:53" ht="45">
      <c r="B32" s="308" t="s">
        <v>778</v>
      </c>
      <c r="C32" s="309"/>
      <c r="D32" s="26" t="s">
        <v>1317</v>
      </c>
      <c r="E32" s="81" t="s">
        <v>691</v>
      </c>
      <c r="F32" s="26" t="s">
        <v>1418</v>
      </c>
      <c r="G32" s="26" t="s">
        <v>1317</v>
      </c>
      <c r="H32" s="60" t="s">
        <v>1317</v>
      </c>
      <c r="I32" s="66" t="s">
        <v>600</v>
      </c>
      <c r="J32" s="60" t="s">
        <v>1154</v>
      </c>
      <c r="K32" s="56" t="s">
        <v>296</v>
      </c>
      <c r="L32" s="82" t="s">
        <v>1302</v>
      </c>
      <c r="M32" s="100" t="s">
        <v>1330</v>
      </c>
      <c r="N32" s="79" t="s">
        <v>1540</v>
      </c>
      <c r="O32" s="86" t="s">
        <v>1288</v>
      </c>
      <c r="P32" s="52" t="s">
        <v>1539</v>
      </c>
      <c r="Q32" s="36" t="s">
        <v>1565</v>
      </c>
      <c r="R32" s="110" t="s">
        <v>1378</v>
      </c>
      <c r="S32" s="149" t="s">
        <v>1393</v>
      </c>
      <c r="T32" s="110" t="s">
        <v>1456</v>
      </c>
      <c r="U32" s="149" t="s">
        <v>1457</v>
      </c>
      <c r="V32" s="110" t="s">
        <v>1458</v>
      </c>
      <c r="W32" s="149" t="s">
        <v>1459</v>
      </c>
      <c r="X32" s="110" t="s">
        <v>1460</v>
      </c>
      <c r="Y32" s="149" t="s">
        <v>1459</v>
      </c>
      <c r="Z32" s="110" t="s">
        <v>1460</v>
      </c>
      <c r="AA32" s="110" t="s">
        <v>1460</v>
      </c>
    </row>
    <row r="33" spans="2:27" ht="22.5">
      <c r="B33" s="312" t="s">
        <v>1282</v>
      </c>
      <c r="C33" s="309"/>
      <c r="D33" s="26" t="s">
        <v>1580</v>
      </c>
      <c r="E33" s="26" t="s">
        <v>1372</v>
      </c>
      <c r="F33" s="26" t="s">
        <v>1579</v>
      </c>
      <c r="G33" s="26" t="s">
        <v>1578</v>
      </c>
      <c r="H33" s="60" t="s">
        <v>1578</v>
      </c>
      <c r="I33" s="66" t="s">
        <v>1372</v>
      </c>
      <c r="J33" s="60" t="s">
        <v>1577</v>
      </c>
      <c r="K33" s="56" t="s">
        <v>1576</v>
      </c>
      <c r="L33" s="56" t="s">
        <v>1575</v>
      </c>
      <c r="M33" s="100" t="s">
        <v>1331</v>
      </c>
      <c r="N33" s="60" t="s">
        <v>1574</v>
      </c>
      <c r="O33" s="26" t="s">
        <v>1573</v>
      </c>
      <c r="P33" s="52" t="s">
        <v>1541</v>
      </c>
      <c r="Q33" s="36" t="s">
        <v>1566</v>
      </c>
      <c r="R33" s="110" t="s">
        <v>1379</v>
      </c>
      <c r="S33" s="110" t="s">
        <v>1394</v>
      </c>
      <c r="T33" s="110" t="s">
        <v>1591</v>
      </c>
      <c r="U33" s="110" t="s">
        <v>1463</v>
      </c>
      <c r="V33" s="110" t="s">
        <v>1463</v>
      </c>
      <c r="W33" s="110" t="s">
        <v>1464</v>
      </c>
      <c r="X33" s="110" t="s">
        <v>1465</v>
      </c>
      <c r="Y33" s="110" t="s">
        <v>1394</v>
      </c>
      <c r="Z33" s="110" t="s">
        <v>1592</v>
      </c>
      <c r="AA33" s="110" t="s">
        <v>1593</v>
      </c>
    </row>
    <row r="34" spans="2:27" ht="33.75">
      <c r="B34" s="312" t="s">
        <v>1283</v>
      </c>
      <c r="C34" s="309"/>
      <c r="D34" s="26" t="s">
        <v>1581</v>
      </c>
      <c r="E34" s="26" t="s">
        <v>1582</v>
      </c>
      <c r="F34" s="26" t="s">
        <v>1419</v>
      </c>
      <c r="G34" s="26" t="s">
        <v>1583</v>
      </c>
      <c r="H34" s="60" t="s">
        <v>1583</v>
      </c>
      <c r="I34" s="66" t="s">
        <v>1510</v>
      </c>
      <c r="J34" s="60" t="s">
        <v>1343</v>
      </c>
      <c r="K34" s="56" t="s">
        <v>1427</v>
      </c>
      <c r="L34" s="56" t="s">
        <v>1303</v>
      </c>
      <c r="M34" s="100" t="s">
        <v>1332</v>
      </c>
      <c r="N34" s="60" t="s">
        <v>1498</v>
      </c>
      <c r="O34" s="66" t="s">
        <v>1289</v>
      </c>
      <c r="P34" s="52" t="s">
        <v>1542</v>
      </c>
      <c r="Q34" s="36" t="s">
        <v>1567</v>
      </c>
      <c r="R34" s="110" t="s">
        <v>1380</v>
      </c>
      <c r="S34" s="110" t="s">
        <v>1395</v>
      </c>
      <c r="T34" s="110" t="s">
        <v>1461</v>
      </c>
      <c r="U34" s="110" t="s">
        <v>1462</v>
      </c>
      <c r="V34" s="110" t="s">
        <v>1596</v>
      </c>
      <c r="W34" s="110" t="s">
        <v>1462</v>
      </c>
      <c r="X34" s="110" t="s">
        <v>1595</v>
      </c>
      <c r="Y34" s="110" t="s">
        <v>1476</v>
      </c>
      <c r="Z34" s="110" t="s">
        <v>1595</v>
      </c>
      <c r="AA34" s="110" t="s">
        <v>1594</v>
      </c>
    </row>
    <row r="35" spans="2:27" ht="22.5">
      <c r="B35" s="308" t="s">
        <v>781</v>
      </c>
      <c r="C35" s="309"/>
      <c r="D35" s="26" t="s">
        <v>1179</v>
      </c>
      <c r="E35" s="26" t="s">
        <v>1048</v>
      </c>
      <c r="F35" s="81" t="s">
        <v>472</v>
      </c>
      <c r="G35" s="26" t="s">
        <v>599</v>
      </c>
      <c r="H35" s="60" t="s">
        <v>599</v>
      </c>
      <c r="I35" s="66" t="s">
        <v>1179</v>
      </c>
      <c r="J35" s="60" t="s">
        <v>1341</v>
      </c>
      <c r="K35" s="82" t="s">
        <v>295</v>
      </c>
      <c r="L35" s="56" t="s">
        <v>1073</v>
      </c>
      <c r="M35" s="100" t="s">
        <v>1073</v>
      </c>
      <c r="N35" s="60" t="s">
        <v>566</v>
      </c>
      <c r="O35" s="66" t="s">
        <v>204</v>
      </c>
      <c r="P35" s="52" t="s">
        <v>1543</v>
      </c>
      <c r="Q35" s="36" t="s">
        <v>472</v>
      </c>
      <c r="R35" s="110" t="s">
        <v>1381</v>
      </c>
      <c r="S35" s="110" t="s">
        <v>1396</v>
      </c>
      <c r="T35" s="149" t="s">
        <v>435</v>
      </c>
      <c r="U35" s="149" t="s">
        <v>435</v>
      </c>
      <c r="V35" s="110" t="s">
        <v>82</v>
      </c>
      <c r="W35" s="149" t="s">
        <v>435</v>
      </c>
      <c r="X35" s="110" t="s">
        <v>566</v>
      </c>
      <c r="Y35" s="110" t="s">
        <v>1073</v>
      </c>
      <c r="Z35" s="110" t="s">
        <v>599</v>
      </c>
      <c r="AA35" s="110" t="s">
        <v>599</v>
      </c>
    </row>
    <row r="36" spans="2:27" ht="33.75">
      <c r="B36" s="308" t="s">
        <v>782</v>
      </c>
      <c r="C36" s="309"/>
      <c r="D36" s="26" t="s">
        <v>437</v>
      </c>
      <c r="E36" s="81" t="s">
        <v>691</v>
      </c>
      <c r="F36" s="26" t="s">
        <v>1420</v>
      </c>
      <c r="G36" s="26" t="s">
        <v>1317</v>
      </c>
      <c r="H36" s="60" t="s">
        <v>1475</v>
      </c>
      <c r="I36" s="66" t="s">
        <v>1164</v>
      </c>
      <c r="J36" s="60" t="s">
        <v>660</v>
      </c>
      <c r="K36" s="56" t="s">
        <v>1164</v>
      </c>
      <c r="L36" s="82" t="s">
        <v>1196</v>
      </c>
      <c r="M36" s="100" t="s">
        <v>288</v>
      </c>
      <c r="N36" s="79" t="s">
        <v>571</v>
      </c>
      <c r="O36" s="86" t="s">
        <v>691</v>
      </c>
      <c r="P36" s="52" t="s">
        <v>1544</v>
      </c>
      <c r="Q36" s="36" t="s">
        <v>691</v>
      </c>
      <c r="R36" s="110" t="s">
        <v>1381</v>
      </c>
      <c r="S36" s="110" t="s">
        <v>1397</v>
      </c>
      <c r="T36" s="110" t="s">
        <v>1317</v>
      </c>
      <c r="U36" s="110" t="s">
        <v>1475</v>
      </c>
      <c r="V36" s="110" t="s">
        <v>328</v>
      </c>
      <c r="W36" s="149" t="s">
        <v>571</v>
      </c>
      <c r="X36" s="110" t="s">
        <v>570</v>
      </c>
      <c r="Y36" s="110" t="s">
        <v>1475</v>
      </c>
      <c r="Z36" s="110" t="s">
        <v>437</v>
      </c>
      <c r="AA36" s="110" t="s">
        <v>1317</v>
      </c>
    </row>
    <row r="37" spans="2:27" ht="33.75">
      <c r="B37" s="308" t="s">
        <v>783</v>
      </c>
      <c r="C37" s="309"/>
      <c r="D37" s="26" t="s">
        <v>1179</v>
      </c>
      <c r="E37" s="26" t="s">
        <v>1048</v>
      </c>
      <c r="F37" s="26" t="s">
        <v>472</v>
      </c>
      <c r="G37" s="26" t="s">
        <v>1317</v>
      </c>
      <c r="H37" s="60" t="s">
        <v>599</v>
      </c>
      <c r="I37" s="66" t="s">
        <v>1179</v>
      </c>
      <c r="J37" s="60" t="s">
        <v>1341</v>
      </c>
      <c r="K37" s="56" t="s">
        <v>295</v>
      </c>
      <c r="L37" s="56" t="s">
        <v>1073</v>
      </c>
      <c r="M37" s="100" t="s">
        <v>1073</v>
      </c>
      <c r="N37" s="60" t="s">
        <v>566</v>
      </c>
      <c r="O37" s="66" t="s">
        <v>204</v>
      </c>
      <c r="P37" s="52" t="s">
        <v>1545</v>
      </c>
      <c r="Q37" s="36" t="s">
        <v>691</v>
      </c>
      <c r="R37" s="110" t="s">
        <v>1381</v>
      </c>
      <c r="S37" s="110" t="s">
        <v>1398</v>
      </c>
      <c r="T37" s="110" t="s">
        <v>435</v>
      </c>
      <c r="U37" s="110" t="s">
        <v>435</v>
      </c>
      <c r="V37" s="110" t="s">
        <v>82</v>
      </c>
      <c r="W37" s="110" t="s">
        <v>435</v>
      </c>
      <c r="X37" s="110" t="s">
        <v>566</v>
      </c>
      <c r="Y37" s="110" t="s">
        <v>1073</v>
      </c>
      <c r="Z37" s="110" t="s">
        <v>599</v>
      </c>
      <c r="AA37" s="110" t="s">
        <v>599</v>
      </c>
    </row>
    <row r="38" spans="2:27" ht="22.5">
      <c r="B38" s="308" t="s">
        <v>784</v>
      </c>
      <c r="C38" s="309"/>
      <c r="D38" s="26" t="s">
        <v>1180</v>
      </c>
      <c r="E38" s="26" t="s">
        <v>887</v>
      </c>
      <c r="F38" s="26" t="s">
        <v>826</v>
      </c>
      <c r="G38" s="26" t="s">
        <v>1312</v>
      </c>
      <c r="H38" s="60" t="s">
        <v>826</v>
      </c>
      <c r="I38" s="66" t="s">
        <v>1180</v>
      </c>
      <c r="J38" s="79" t="s">
        <v>661</v>
      </c>
      <c r="K38" s="82" t="s">
        <v>438</v>
      </c>
      <c r="L38" s="56" t="s">
        <v>1170</v>
      </c>
      <c r="M38" s="135" t="s">
        <v>1333</v>
      </c>
      <c r="N38" s="60" t="s">
        <v>826</v>
      </c>
      <c r="O38" s="66" t="s">
        <v>1180</v>
      </c>
      <c r="P38" s="52" t="s">
        <v>1546</v>
      </c>
      <c r="Q38" s="36" t="s">
        <v>1584</v>
      </c>
      <c r="R38" s="110" t="s">
        <v>268</v>
      </c>
      <c r="S38" s="110" t="s">
        <v>268</v>
      </c>
      <c r="T38" s="110" t="s">
        <v>502</v>
      </c>
      <c r="U38" s="149" t="s">
        <v>661</v>
      </c>
      <c r="V38" s="149" t="s">
        <v>661</v>
      </c>
      <c r="W38" s="110" t="s">
        <v>1466</v>
      </c>
      <c r="X38" s="149" t="s">
        <v>661</v>
      </c>
      <c r="Y38" s="149" t="s">
        <v>661</v>
      </c>
      <c r="Z38" s="149" t="s">
        <v>661</v>
      </c>
      <c r="AA38" s="110" t="s">
        <v>826</v>
      </c>
    </row>
    <row r="39" spans="2:27" ht="22.5">
      <c r="B39" s="308" t="s">
        <v>785</v>
      </c>
      <c r="C39" s="309"/>
      <c r="D39" s="26" t="s">
        <v>403</v>
      </c>
      <c r="E39" s="26" t="s">
        <v>1043</v>
      </c>
      <c r="F39" s="26" t="s">
        <v>1009</v>
      </c>
      <c r="G39" s="26" t="s">
        <v>1009</v>
      </c>
      <c r="H39" s="60" t="s">
        <v>403</v>
      </c>
      <c r="I39" s="66" t="s">
        <v>1009</v>
      </c>
      <c r="J39" s="60" t="s">
        <v>403</v>
      </c>
      <c r="K39" s="147" t="s">
        <v>1351</v>
      </c>
      <c r="L39" s="56" t="s">
        <v>1112</v>
      </c>
      <c r="M39" s="100" t="s">
        <v>1166</v>
      </c>
      <c r="N39" s="60" t="s">
        <v>1499</v>
      </c>
      <c r="O39" s="66" t="s">
        <v>855</v>
      </c>
      <c r="P39" s="52" t="s">
        <v>1547</v>
      </c>
      <c r="Q39" s="36" t="s">
        <v>1585</v>
      </c>
      <c r="R39" s="110" t="s">
        <v>855</v>
      </c>
      <c r="S39" s="110" t="s">
        <v>855</v>
      </c>
      <c r="T39" s="110" t="s">
        <v>1009</v>
      </c>
      <c r="U39" s="110" t="s">
        <v>1477</v>
      </c>
      <c r="V39" s="110" t="s">
        <v>403</v>
      </c>
      <c r="W39" s="110" t="s">
        <v>1009</v>
      </c>
      <c r="X39" s="110" t="s">
        <v>1478</v>
      </c>
      <c r="Y39" s="110" t="s">
        <v>403</v>
      </c>
      <c r="Z39" s="110" t="s">
        <v>855</v>
      </c>
      <c r="AA39" s="151" t="s">
        <v>1135</v>
      </c>
    </row>
    <row r="40" spans="2:27" ht="33.75">
      <c r="B40" s="308" t="s">
        <v>786</v>
      </c>
      <c r="C40" s="309"/>
      <c r="D40" s="126" t="s">
        <v>500</v>
      </c>
      <c r="E40" s="81" t="s">
        <v>1362</v>
      </c>
      <c r="F40" s="26" t="s">
        <v>1421</v>
      </c>
      <c r="G40" s="26" t="s">
        <v>1313</v>
      </c>
      <c r="H40" s="60" t="s">
        <v>266</v>
      </c>
      <c r="I40" s="66" t="s">
        <v>207</v>
      </c>
      <c r="J40" s="60" t="s">
        <v>266</v>
      </c>
      <c r="K40" s="56" t="s">
        <v>582</v>
      </c>
      <c r="L40" s="56" t="s">
        <v>359</v>
      </c>
      <c r="M40" s="100" t="s">
        <v>355</v>
      </c>
      <c r="N40" s="129" t="s">
        <v>522</v>
      </c>
      <c r="O40" s="86" t="s">
        <v>229</v>
      </c>
      <c r="P40" s="52" t="s">
        <v>1548</v>
      </c>
      <c r="Q40" s="36" t="s">
        <v>1586</v>
      </c>
      <c r="R40" s="110" t="s">
        <v>1314</v>
      </c>
      <c r="S40" s="110" t="s">
        <v>1399</v>
      </c>
      <c r="T40" s="110" t="s">
        <v>266</v>
      </c>
      <c r="U40" s="151" t="s">
        <v>500</v>
      </c>
      <c r="V40" s="110" t="s">
        <v>229</v>
      </c>
      <c r="W40" s="151" t="s">
        <v>500</v>
      </c>
      <c r="X40" s="110" t="s">
        <v>359</v>
      </c>
      <c r="Y40" s="110" t="s">
        <v>266</v>
      </c>
      <c r="Z40" s="110" t="s">
        <v>500</v>
      </c>
      <c r="AA40" s="110" t="s">
        <v>500</v>
      </c>
    </row>
    <row r="41" spans="2:27" ht="33.75">
      <c r="B41" s="308" t="s">
        <v>787</v>
      </c>
      <c r="C41" s="309"/>
      <c r="D41" s="26" t="s">
        <v>501</v>
      </c>
      <c r="E41" s="126" t="s">
        <v>1363</v>
      </c>
      <c r="F41" s="26" t="s">
        <v>1400</v>
      </c>
      <c r="G41" s="126" t="s">
        <v>920</v>
      </c>
      <c r="H41" s="60" t="s">
        <v>1136</v>
      </c>
      <c r="I41" s="66" t="s">
        <v>720</v>
      </c>
      <c r="J41" s="129" t="s">
        <v>920</v>
      </c>
      <c r="K41" s="147" t="s">
        <v>335</v>
      </c>
      <c r="L41" s="56" t="s">
        <v>501</v>
      </c>
      <c r="M41" s="100" t="s">
        <v>1075</v>
      </c>
      <c r="N41" s="129" t="s">
        <v>920</v>
      </c>
      <c r="O41" s="66" t="s">
        <v>720</v>
      </c>
      <c r="P41" s="52" t="s">
        <v>1549</v>
      </c>
      <c r="Q41" s="36" t="s">
        <v>1587</v>
      </c>
      <c r="R41" s="110" t="s">
        <v>501</v>
      </c>
      <c r="S41" s="110" t="s">
        <v>1400</v>
      </c>
      <c r="T41" s="110" t="s">
        <v>920</v>
      </c>
      <c r="U41" s="110" t="s">
        <v>946</v>
      </c>
      <c r="V41" s="110" t="s">
        <v>501</v>
      </c>
      <c r="W41" s="110" t="s">
        <v>916</v>
      </c>
      <c r="X41" s="110" t="s">
        <v>191</v>
      </c>
      <c r="Y41" s="110" t="s">
        <v>1136</v>
      </c>
      <c r="Z41" s="110" t="s">
        <v>856</v>
      </c>
      <c r="AA41" s="110" t="s">
        <v>856</v>
      </c>
    </row>
    <row r="42" spans="2:27" ht="33.75">
      <c r="B42" s="308" t="s">
        <v>788</v>
      </c>
      <c r="C42" s="309"/>
      <c r="D42" s="26" t="s">
        <v>1290</v>
      </c>
      <c r="E42" s="26" t="s">
        <v>1290</v>
      </c>
      <c r="F42" s="26" t="s">
        <v>1290</v>
      </c>
      <c r="G42" s="26" t="s">
        <v>1314</v>
      </c>
      <c r="H42" s="60" t="s">
        <v>1290</v>
      </c>
      <c r="I42" s="66" t="s">
        <v>1314</v>
      </c>
      <c r="J42" s="60" t="s">
        <v>1314</v>
      </c>
      <c r="K42" s="56" t="s">
        <v>1352</v>
      </c>
      <c r="L42" s="147" t="s">
        <v>1309</v>
      </c>
      <c r="M42" s="100" t="s">
        <v>1334</v>
      </c>
      <c r="N42" s="60" t="s">
        <v>1314</v>
      </c>
      <c r="O42" s="66" t="s">
        <v>1314</v>
      </c>
      <c r="P42" s="52" t="s">
        <v>1550</v>
      </c>
      <c r="Q42" s="36" t="s">
        <v>1588</v>
      </c>
      <c r="R42" s="110" t="s">
        <v>1382</v>
      </c>
      <c r="S42" s="110" t="s">
        <v>1290</v>
      </c>
      <c r="T42" s="110" t="s">
        <v>1290</v>
      </c>
      <c r="U42" s="110" t="s">
        <v>1290</v>
      </c>
      <c r="V42" s="110" t="s">
        <v>1290</v>
      </c>
      <c r="W42" s="110" t="s">
        <v>1290</v>
      </c>
      <c r="X42" s="110" t="s">
        <v>1290</v>
      </c>
      <c r="Y42" s="110" t="s">
        <v>1290</v>
      </c>
      <c r="Z42" s="110" t="s">
        <v>1290</v>
      </c>
      <c r="AA42" s="110" t="s">
        <v>1290</v>
      </c>
    </row>
    <row r="43" spans="2:27" ht="22.5">
      <c r="B43" s="308" t="s">
        <v>789</v>
      </c>
      <c r="C43" s="309"/>
      <c r="D43" s="81" t="s">
        <v>1409</v>
      </c>
      <c r="E43" s="26" t="s">
        <v>1364</v>
      </c>
      <c r="F43" s="26" t="s">
        <v>1364</v>
      </c>
      <c r="G43" s="26" t="s">
        <v>1304</v>
      </c>
      <c r="H43" s="60" t="s">
        <v>1304</v>
      </c>
      <c r="I43" s="66" t="s">
        <v>1364</v>
      </c>
      <c r="J43" s="60" t="s">
        <v>1304</v>
      </c>
      <c r="K43" s="56" t="s">
        <v>1353</v>
      </c>
      <c r="L43" s="56" t="s">
        <v>1304</v>
      </c>
      <c r="M43" s="100" t="s">
        <v>1335</v>
      </c>
      <c r="N43" s="60" t="s">
        <v>1304</v>
      </c>
      <c r="O43" s="66" t="s">
        <v>1291</v>
      </c>
      <c r="P43" s="52" t="s">
        <v>1551</v>
      </c>
      <c r="Q43" s="36" t="s">
        <v>1589</v>
      </c>
      <c r="R43" s="110" t="s">
        <v>1353</v>
      </c>
      <c r="S43" s="110" t="s">
        <v>1381</v>
      </c>
      <c r="T43" s="110" t="s">
        <v>1479</v>
      </c>
      <c r="U43" s="149" t="s">
        <v>1480</v>
      </c>
      <c r="V43" s="110" t="s">
        <v>1481</v>
      </c>
      <c r="W43" s="110" t="s">
        <v>1353</v>
      </c>
      <c r="X43" s="110" t="s">
        <v>1353</v>
      </c>
      <c r="Y43" s="110" t="s">
        <v>1304</v>
      </c>
      <c r="Z43" s="110" t="s">
        <v>1353</v>
      </c>
      <c r="AA43" s="110" t="s">
        <v>1291</v>
      </c>
    </row>
    <row r="44" spans="2:27" ht="33.75">
      <c r="B44" s="308" t="s">
        <v>790</v>
      </c>
      <c r="C44" s="309"/>
      <c r="D44" s="26" t="s">
        <v>1410</v>
      </c>
      <c r="E44" s="26" t="s">
        <v>1365</v>
      </c>
      <c r="F44" s="26" t="s">
        <v>1318</v>
      </c>
      <c r="G44" s="26" t="s">
        <v>1318</v>
      </c>
      <c r="H44" s="60" t="s">
        <v>1468</v>
      </c>
      <c r="I44" s="66" t="s">
        <v>1511</v>
      </c>
      <c r="J44" s="60" t="s">
        <v>1318</v>
      </c>
      <c r="K44" s="56" t="s">
        <v>1354</v>
      </c>
      <c r="L44" s="56" t="s">
        <v>1310</v>
      </c>
      <c r="M44" s="100" t="s">
        <v>1336</v>
      </c>
      <c r="N44" s="60" t="s">
        <v>1318</v>
      </c>
      <c r="O44" s="66" t="s">
        <v>1292</v>
      </c>
      <c r="P44" s="52" t="s">
        <v>1552</v>
      </c>
      <c r="Q44" s="36" t="s">
        <v>1590</v>
      </c>
      <c r="R44" s="111" t="s">
        <v>1383</v>
      </c>
      <c r="S44" s="111" t="s">
        <v>1401</v>
      </c>
      <c r="T44" s="111" t="s">
        <v>1467</v>
      </c>
      <c r="U44" s="111" t="s">
        <v>940</v>
      </c>
      <c r="V44" s="111" t="s">
        <v>540</v>
      </c>
      <c r="W44" s="111" t="s">
        <v>940</v>
      </c>
      <c r="X44" s="111" t="s">
        <v>1066</v>
      </c>
      <c r="Y44" s="111" t="s">
        <v>1318</v>
      </c>
      <c r="Z44" s="111" t="s">
        <v>940</v>
      </c>
      <c r="AA44" s="111" t="s">
        <v>1468</v>
      </c>
    </row>
    <row r="45" spans="2:27" ht="13.5" thickBot="1">
      <c r="B45" s="319" t="s">
        <v>791</v>
      </c>
      <c r="C45" s="320"/>
      <c r="D45" s="27" t="s">
        <v>457</v>
      </c>
      <c r="E45" s="27" t="s">
        <v>1319</v>
      </c>
      <c r="F45" s="27" t="s">
        <v>1319</v>
      </c>
      <c r="G45" s="68" t="s">
        <v>1319</v>
      </c>
      <c r="H45" s="62" t="s">
        <v>1319</v>
      </c>
      <c r="I45" s="68" t="s">
        <v>1319</v>
      </c>
      <c r="J45" s="62" t="s">
        <v>109</v>
      </c>
      <c r="K45" s="98" t="s">
        <v>1355</v>
      </c>
      <c r="L45" s="98" t="s">
        <v>1305</v>
      </c>
      <c r="M45" s="125" t="s">
        <v>989</v>
      </c>
      <c r="N45" s="60" t="s">
        <v>827</v>
      </c>
      <c r="O45" s="68" t="s">
        <v>827</v>
      </c>
      <c r="P45" s="53" t="s">
        <v>1553</v>
      </c>
      <c r="Q45" s="37" t="s">
        <v>1051</v>
      </c>
      <c r="R45" s="117" t="s">
        <v>1383</v>
      </c>
      <c r="S45" s="117" t="s">
        <v>499</v>
      </c>
      <c r="T45" s="117" t="s">
        <v>1319</v>
      </c>
      <c r="U45" s="150" t="s">
        <v>1051</v>
      </c>
      <c r="V45" s="117" t="s">
        <v>1319</v>
      </c>
      <c r="W45" s="150" t="s">
        <v>1051</v>
      </c>
      <c r="X45" s="150" t="s">
        <v>1051</v>
      </c>
      <c r="Y45" s="117" t="s">
        <v>1319</v>
      </c>
      <c r="Z45" s="117" t="s">
        <v>946</v>
      </c>
      <c r="AA45" s="117" t="s">
        <v>1136</v>
      </c>
    </row>
    <row r="46" spans="2:27" ht="13.5" thickBot="1">
      <c r="D46" s="28"/>
      <c r="E46" s="28"/>
      <c r="F46" s="28"/>
      <c r="G46" s="28"/>
      <c r="H46" s="63"/>
      <c r="I46" s="28"/>
      <c r="J46" s="63"/>
      <c r="K46" s="58"/>
      <c r="L46" s="58"/>
      <c r="M46" s="102"/>
      <c r="N46" s="63"/>
      <c r="O46" s="28"/>
      <c r="P46" s="50"/>
      <c r="Q46" s="33"/>
      <c r="R46" s="50"/>
      <c r="S46" s="50"/>
      <c r="T46" s="50"/>
      <c r="U46" s="50"/>
      <c r="V46" s="50"/>
      <c r="W46" s="50"/>
      <c r="X46" s="50"/>
      <c r="Y46" s="50"/>
      <c r="Z46" s="50"/>
      <c r="AA46" s="50"/>
    </row>
    <row r="47" spans="2:27" ht="16.5" thickBot="1">
      <c r="B47" s="40" t="s">
        <v>641</v>
      </c>
      <c r="C47" s="41"/>
      <c r="D47" s="29"/>
      <c r="E47" s="29"/>
      <c r="F47" s="29"/>
      <c r="G47" s="29"/>
      <c r="H47" s="64"/>
      <c r="I47" s="29"/>
      <c r="J47" s="64"/>
      <c r="K47" s="59"/>
      <c r="L47" s="59"/>
      <c r="M47" s="103"/>
      <c r="N47" s="64"/>
      <c r="O47" s="29"/>
      <c r="P47" s="34"/>
      <c r="Q47" s="34"/>
      <c r="R47" s="34"/>
      <c r="S47" s="34"/>
      <c r="T47" s="34"/>
      <c r="U47" s="34"/>
      <c r="V47" s="34"/>
      <c r="W47" s="34"/>
      <c r="X47" s="34"/>
      <c r="Y47" s="34"/>
      <c r="Z47" s="34"/>
      <c r="AA47" s="34"/>
    </row>
    <row r="48" spans="2:27" ht="67.5">
      <c r="B48" s="321" t="s">
        <v>792</v>
      </c>
      <c r="C48" s="322"/>
      <c r="D48" s="26" t="s">
        <v>1411</v>
      </c>
      <c r="E48" s="26" t="s">
        <v>1366</v>
      </c>
      <c r="F48" s="26" t="s">
        <v>1422</v>
      </c>
      <c r="G48" s="33" t="s">
        <v>1599</v>
      </c>
      <c r="H48" s="60" t="s">
        <v>1504</v>
      </c>
      <c r="I48" s="65" t="s">
        <v>1366</v>
      </c>
      <c r="J48" s="60" t="s">
        <v>1344</v>
      </c>
      <c r="K48" s="56" t="s">
        <v>1600</v>
      </c>
      <c r="L48" s="56" t="s">
        <v>1601</v>
      </c>
      <c r="M48" s="124" t="s">
        <v>1602</v>
      </c>
      <c r="N48" s="60" t="s">
        <v>1603</v>
      </c>
      <c r="O48" s="26" t="s">
        <v>1604</v>
      </c>
      <c r="P48" s="52" t="s">
        <v>1554</v>
      </c>
      <c r="Q48" s="36" t="s">
        <v>1857</v>
      </c>
      <c r="R48" s="325" t="s">
        <v>1384</v>
      </c>
      <c r="S48" s="118" t="s">
        <v>1404</v>
      </c>
      <c r="T48" s="118" t="s">
        <v>1469</v>
      </c>
      <c r="U48" s="118" t="s">
        <v>1470</v>
      </c>
      <c r="V48" s="118" t="s">
        <v>1471</v>
      </c>
      <c r="W48" s="118" t="s">
        <v>1472</v>
      </c>
      <c r="X48" s="118" t="s">
        <v>1117</v>
      </c>
      <c r="Y48" s="118" t="s">
        <v>1473</v>
      </c>
      <c r="Z48" s="118" t="s">
        <v>919</v>
      </c>
      <c r="AA48" s="118" t="s">
        <v>857</v>
      </c>
    </row>
    <row r="49" spans="2:27" ht="56.25">
      <c r="B49" s="313" t="s">
        <v>793</v>
      </c>
      <c r="C49" s="314"/>
      <c r="D49" s="26" t="s">
        <v>1412</v>
      </c>
      <c r="E49" s="26" t="s">
        <v>1367</v>
      </c>
      <c r="F49" s="26" t="s">
        <v>1113</v>
      </c>
      <c r="G49" s="66" t="s">
        <v>1315</v>
      </c>
      <c r="H49" s="60" t="s">
        <v>1505</v>
      </c>
      <c r="I49" s="26" t="s">
        <v>1605</v>
      </c>
      <c r="J49" s="60" t="s">
        <v>1345</v>
      </c>
      <c r="K49" s="56" t="s">
        <v>1606</v>
      </c>
      <c r="L49" s="56" t="s">
        <v>1306</v>
      </c>
      <c r="M49" s="124" t="s">
        <v>1609</v>
      </c>
      <c r="N49" s="60" t="s">
        <v>1608</v>
      </c>
      <c r="O49" s="26" t="s">
        <v>1607</v>
      </c>
      <c r="P49" s="52" t="s">
        <v>1555</v>
      </c>
      <c r="Q49" s="36" t="s">
        <v>1568</v>
      </c>
      <c r="R49" s="329"/>
      <c r="S49" s="118" t="s">
        <v>1403</v>
      </c>
      <c r="T49" s="118" t="s">
        <v>1482</v>
      </c>
      <c r="U49" s="118" t="s">
        <v>1146</v>
      </c>
      <c r="V49" s="118"/>
      <c r="W49" s="118" t="s">
        <v>1483</v>
      </c>
      <c r="X49" s="118" t="s">
        <v>1484</v>
      </c>
      <c r="Y49" s="118" t="s">
        <v>1485</v>
      </c>
      <c r="Z49" s="118" t="s">
        <v>1486</v>
      </c>
      <c r="AA49" s="118" t="s">
        <v>1487</v>
      </c>
    </row>
    <row r="50" spans="2:27" ht="56.25">
      <c r="B50" s="313" t="s">
        <v>794</v>
      </c>
      <c r="C50" s="314"/>
      <c r="D50" s="26" t="s">
        <v>1614</v>
      </c>
      <c r="E50" s="26" t="s">
        <v>1368</v>
      </c>
      <c r="F50" s="88" t="s">
        <v>825</v>
      </c>
      <c r="G50" s="66" t="s">
        <v>1322</v>
      </c>
      <c r="H50" s="152" t="s">
        <v>998</v>
      </c>
      <c r="I50" s="26" t="s">
        <v>1613</v>
      </c>
      <c r="J50" s="60" t="s">
        <v>1346</v>
      </c>
      <c r="K50" s="153" t="s">
        <v>1356</v>
      </c>
      <c r="L50" s="56" t="s">
        <v>1612</v>
      </c>
      <c r="M50" s="124" t="s">
        <v>1611</v>
      </c>
      <c r="N50" s="152" t="s">
        <v>1502</v>
      </c>
      <c r="O50" s="26" t="s">
        <v>1610</v>
      </c>
      <c r="P50" s="52" t="s">
        <v>1556</v>
      </c>
      <c r="Q50" s="36" t="s">
        <v>1570</v>
      </c>
      <c r="R50" s="328" t="s">
        <v>1385</v>
      </c>
      <c r="S50" s="118" t="s">
        <v>1402</v>
      </c>
      <c r="T50" s="118" t="s">
        <v>227</v>
      </c>
      <c r="U50" s="118" t="s">
        <v>1399</v>
      </c>
      <c r="V50" s="118" t="s">
        <v>1181</v>
      </c>
      <c r="W50" s="118" t="s">
        <v>1091</v>
      </c>
      <c r="X50" s="118" t="s">
        <v>502</v>
      </c>
      <c r="Y50" s="118" t="s">
        <v>1091</v>
      </c>
      <c r="Z50" s="118" t="s">
        <v>1474</v>
      </c>
      <c r="AA50" s="118" t="s">
        <v>1033</v>
      </c>
    </row>
    <row r="51" spans="2:27" ht="56.25">
      <c r="B51" s="313" t="s">
        <v>795</v>
      </c>
      <c r="C51" s="314"/>
      <c r="D51" s="88" t="s">
        <v>1413</v>
      </c>
      <c r="E51" s="26" t="s">
        <v>1615</v>
      </c>
      <c r="F51" s="26" t="s">
        <v>1423</v>
      </c>
      <c r="G51" s="26" t="s">
        <v>1616</v>
      </c>
      <c r="H51" s="152" t="s">
        <v>109</v>
      </c>
      <c r="I51" s="88" t="s">
        <v>1512</v>
      </c>
      <c r="J51" s="60" t="s">
        <v>685</v>
      </c>
      <c r="K51" s="56" t="s">
        <v>1617</v>
      </c>
      <c r="L51" s="56" t="s">
        <v>1618</v>
      </c>
      <c r="M51" s="124" t="s">
        <v>1619</v>
      </c>
      <c r="N51" s="60" t="s">
        <v>1620</v>
      </c>
      <c r="O51" s="26" t="s">
        <v>1621</v>
      </c>
      <c r="P51" s="52" t="s">
        <v>1557</v>
      </c>
      <c r="Q51" s="36" t="s">
        <v>1569</v>
      </c>
      <c r="R51" s="329"/>
      <c r="S51" s="118" t="s">
        <v>1406</v>
      </c>
      <c r="T51" s="118" t="s">
        <v>1488</v>
      </c>
      <c r="U51" s="118" t="s">
        <v>1135</v>
      </c>
      <c r="V51" s="118" t="s">
        <v>1489</v>
      </c>
      <c r="W51" s="118" t="s">
        <v>1135</v>
      </c>
      <c r="X51" s="118" t="s">
        <v>1490</v>
      </c>
      <c r="Y51" s="118" t="s">
        <v>1491</v>
      </c>
      <c r="Z51" s="118" t="s">
        <v>423</v>
      </c>
      <c r="AA51" s="118" t="s">
        <v>1489</v>
      </c>
    </row>
    <row r="52" spans="2:27" ht="45">
      <c r="B52" s="313" t="s">
        <v>6</v>
      </c>
      <c r="C52" s="314"/>
      <c r="D52" s="26" t="s">
        <v>1414</v>
      </c>
      <c r="E52" s="26" t="s">
        <v>1369</v>
      </c>
      <c r="F52" s="26" t="s">
        <v>1425</v>
      </c>
      <c r="G52" s="66" t="s">
        <v>1321</v>
      </c>
      <c r="H52" s="60" t="s">
        <v>1507</v>
      </c>
      <c r="I52" s="66" t="s">
        <v>1513</v>
      </c>
      <c r="J52" s="152" t="s">
        <v>1347</v>
      </c>
      <c r="K52" s="56" t="s">
        <v>1622</v>
      </c>
      <c r="L52" s="56" t="s">
        <v>1307</v>
      </c>
      <c r="M52" s="154" t="s">
        <v>1337</v>
      </c>
      <c r="N52" s="60" t="s">
        <v>1500</v>
      </c>
      <c r="O52" s="66" t="s">
        <v>1295</v>
      </c>
      <c r="P52" s="52" t="s">
        <v>263</v>
      </c>
      <c r="Q52" s="36" t="s">
        <v>263</v>
      </c>
      <c r="R52" s="328" t="s">
        <v>263</v>
      </c>
      <c r="S52" s="118" t="s">
        <v>263</v>
      </c>
      <c r="T52" s="118" t="s">
        <v>263</v>
      </c>
      <c r="U52" s="118" t="s">
        <v>263</v>
      </c>
      <c r="V52" s="118" t="s">
        <v>263</v>
      </c>
      <c r="W52" s="118" t="s">
        <v>263</v>
      </c>
      <c r="X52" s="118" t="s">
        <v>263</v>
      </c>
      <c r="Y52" s="118" t="s">
        <v>263</v>
      </c>
      <c r="Z52" s="118" t="s">
        <v>263</v>
      </c>
      <c r="AA52" s="118" t="s">
        <v>263</v>
      </c>
    </row>
    <row r="53" spans="2:27" ht="45">
      <c r="B53" s="313" t="s">
        <v>7</v>
      </c>
      <c r="C53" s="314"/>
      <c r="D53" s="26" t="s">
        <v>1415</v>
      </c>
      <c r="E53" s="26" t="s">
        <v>1370</v>
      </c>
      <c r="F53" s="88" t="s">
        <v>1426</v>
      </c>
      <c r="G53" s="66" t="s">
        <v>1320</v>
      </c>
      <c r="H53" s="152" t="s">
        <v>1508</v>
      </c>
      <c r="I53" s="66" t="s">
        <v>1514</v>
      </c>
      <c r="J53" s="60" t="s">
        <v>1348</v>
      </c>
      <c r="K53" s="56" t="s">
        <v>1358</v>
      </c>
      <c r="L53" s="56" t="s">
        <v>1430</v>
      </c>
      <c r="M53" s="154" t="s">
        <v>1339</v>
      </c>
      <c r="N53" s="60" t="s">
        <v>1501</v>
      </c>
      <c r="O53" s="88" t="s">
        <v>1293</v>
      </c>
      <c r="P53" s="52" t="s">
        <v>263</v>
      </c>
      <c r="Q53" s="36" t="s">
        <v>263</v>
      </c>
      <c r="R53" s="326"/>
      <c r="S53" s="118" t="s">
        <v>263</v>
      </c>
      <c r="T53" s="118" t="s">
        <v>263</v>
      </c>
      <c r="U53" s="118" t="s">
        <v>263</v>
      </c>
      <c r="V53" s="118" t="s">
        <v>263</v>
      </c>
      <c r="W53" s="118" t="s">
        <v>263</v>
      </c>
      <c r="X53" s="118" t="s">
        <v>263</v>
      </c>
      <c r="Y53" s="118" t="s">
        <v>263</v>
      </c>
      <c r="Z53" s="118" t="s">
        <v>263</v>
      </c>
      <c r="AA53" s="118" t="s">
        <v>263</v>
      </c>
    </row>
    <row r="54" spans="2:27" ht="57" thickBot="1">
      <c r="B54" s="316" t="s">
        <v>648</v>
      </c>
      <c r="C54" s="317"/>
      <c r="D54" s="27" t="s">
        <v>1416</v>
      </c>
      <c r="E54" s="27" t="s">
        <v>1371</v>
      </c>
      <c r="F54" s="27" t="s">
        <v>1424</v>
      </c>
      <c r="G54" s="68" t="s">
        <v>1316</v>
      </c>
      <c r="H54" s="62" t="s">
        <v>1506</v>
      </c>
      <c r="I54" s="68" t="s">
        <v>1515</v>
      </c>
      <c r="J54" s="62" t="s">
        <v>1349</v>
      </c>
      <c r="K54" s="57" t="s">
        <v>1357</v>
      </c>
      <c r="L54" s="57" t="s">
        <v>1308</v>
      </c>
      <c r="M54" s="101" t="s">
        <v>1338</v>
      </c>
      <c r="N54" s="62" t="s">
        <v>1200</v>
      </c>
      <c r="O54" s="68" t="s">
        <v>1294</v>
      </c>
      <c r="P54" s="53" t="s">
        <v>263</v>
      </c>
      <c r="Q54" s="37" t="s">
        <v>263</v>
      </c>
      <c r="R54" s="327"/>
      <c r="S54" s="119" t="s">
        <v>1405</v>
      </c>
      <c r="T54" s="118" t="s">
        <v>263</v>
      </c>
      <c r="U54" s="118" t="s">
        <v>263</v>
      </c>
      <c r="V54" s="118" t="s">
        <v>263</v>
      </c>
      <c r="W54" s="118" t="s">
        <v>263</v>
      </c>
      <c r="X54" s="118" t="s">
        <v>263</v>
      </c>
      <c r="Y54" s="118" t="s">
        <v>263</v>
      </c>
      <c r="Z54" s="118" t="s">
        <v>263</v>
      </c>
      <c r="AA54" s="118" t="s">
        <v>263</v>
      </c>
    </row>
  </sheetData>
  <mergeCells count="52">
    <mergeCell ref="B35:C35"/>
    <mergeCell ref="S6:S17"/>
    <mergeCell ref="S20:S24"/>
    <mergeCell ref="D2:E2"/>
    <mergeCell ref="B27:C27"/>
    <mergeCell ref="B28:C28"/>
    <mergeCell ref="B29:C29"/>
    <mergeCell ref="B30:C30"/>
    <mergeCell ref="B31:C31"/>
    <mergeCell ref="B32:C32"/>
    <mergeCell ref="B33:C33"/>
    <mergeCell ref="B34:C34"/>
    <mergeCell ref="B36:C36"/>
    <mergeCell ref="B37:C37"/>
    <mergeCell ref="B48:C48"/>
    <mergeCell ref="B49:C49"/>
    <mergeCell ref="B38:C38"/>
    <mergeCell ref="B39:C39"/>
    <mergeCell ref="B40:C40"/>
    <mergeCell ref="B41:C41"/>
    <mergeCell ref="U6:U17"/>
    <mergeCell ref="U20:U24"/>
    <mergeCell ref="R52:R54"/>
    <mergeCell ref="B52:C52"/>
    <mergeCell ref="B53:C53"/>
    <mergeCell ref="B54:C54"/>
    <mergeCell ref="B44:C44"/>
    <mergeCell ref="B45:C45"/>
    <mergeCell ref="B50:C50"/>
    <mergeCell ref="B51:C51"/>
    <mergeCell ref="B42:C42"/>
    <mergeCell ref="B43:C43"/>
    <mergeCell ref="R6:R17"/>
    <mergeCell ref="R20:R24"/>
    <mergeCell ref="R48:R49"/>
    <mergeCell ref="R50:R51"/>
    <mergeCell ref="T3:AA3"/>
    <mergeCell ref="R3:S3"/>
    <mergeCell ref="Z6:Z17"/>
    <mergeCell ref="X20:X24"/>
    <mergeCell ref="Y20:Y24"/>
    <mergeCell ref="Z20:Z24"/>
    <mergeCell ref="AA6:AA17"/>
    <mergeCell ref="AA20:AA24"/>
    <mergeCell ref="V6:V17"/>
    <mergeCell ref="V20:V24"/>
    <mergeCell ref="W6:W17"/>
    <mergeCell ref="W20:W24"/>
    <mergeCell ref="X6:X17"/>
    <mergeCell ref="Y6:Y17"/>
    <mergeCell ref="T6:T17"/>
    <mergeCell ref="T20:T24"/>
  </mergeCells>
  <pageMargins left="0.7" right="0.7" top="0.75" bottom="0.75" header="0.3" footer="0.3"/>
  <pageSetup orientation="portrait" r:id="rId1"/>
  <drawing r:id="rId2"/>
</worksheet>
</file>

<file path=xl/worksheets/sheet4.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sheetPr>
    <pageSetUpPr fitToPage="1"/>
  </sheetPr>
  <dimension ref="B2:AD54"/>
  <sheetViews>
    <sheetView workbookViewId="0">
      <pane xSplit="3" ySplit="4" topLeftCell="D5" activePane="bottomRight" state="frozen"/>
      <selection pane="topRight" activeCell="D1" sqref="D1"/>
      <selection pane="bottomLeft" activeCell="A5" sqref="A5"/>
      <selection pane="bottomRight" activeCell="M5" sqref="M5"/>
    </sheetView>
  </sheetViews>
  <sheetFormatPr defaultRowHeight="12.75"/>
  <cols>
    <col min="1" max="1" width="1.85546875" customWidth="1"/>
    <col min="2" max="2" width="8.85546875" customWidth="1"/>
    <col min="3" max="3" width="13.42578125" customWidth="1"/>
    <col min="4" max="15" width="18.85546875" style="30" customWidth="1"/>
    <col min="16" max="16" width="20.42578125" style="30" customWidth="1"/>
    <col min="17" max="17" width="33.42578125" style="30" customWidth="1"/>
    <col min="18" max="18" width="8.85546875" customWidth="1"/>
    <col min="19" max="30" width="0" hidden="1" customWidth="1"/>
  </cols>
  <sheetData>
    <row r="2" spans="2:30" ht="23.25">
      <c r="D2" s="324" t="s">
        <v>1052</v>
      </c>
      <c r="E2" s="324"/>
      <c r="F2"/>
      <c r="G2"/>
      <c r="H2"/>
      <c r="I2"/>
      <c r="J2"/>
      <c r="K2"/>
      <c r="L2"/>
      <c r="M2"/>
      <c r="N2"/>
      <c r="O2"/>
      <c r="P2"/>
      <c r="Q2"/>
    </row>
    <row r="3" spans="2:30" ht="13.5" thickBot="1">
      <c r="D3"/>
      <c r="E3"/>
      <c r="F3"/>
      <c r="G3"/>
      <c r="H3"/>
      <c r="I3"/>
      <c r="J3"/>
      <c r="K3"/>
      <c r="L3"/>
      <c r="M3"/>
      <c r="N3"/>
      <c r="O3"/>
      <c r="P3"/>
      <c r="Q3"/>
    </row>
    <row r="4" spans="2:30" ht="13.5" thickBot="1">
      <c r="D4" s="38" t="s">
        <v>797</v>
      </c>
      <c r="E4" s="38" t="s">
        <v>798</v>
      </c>
      <c r="F4" s="38" t="s">
        <v>1053</v>
      </c>
      <c r="G4" s="38" t="s">
        <v>636</v>
      </c>
      <c r="H4" s="38" t="s">
        <v>637</v>
      </c>
      <c r="I4" s="38" t="s">
        <v>633</v>
      </c>
      <c r="J4" s="38" t="s">
        <v>1054</v>
      </c>
      <c r="K4" s="38" t="s">
        <v>639</v>
      </c>
      <c r="L4" s="38" t="s">
        <v>634</v>
      </c>
      <c r="M4" s="38" t="s">
        <v>801</v>
      </c>
      <c r="N4" s="38" t="s">
        <v>485</v>
      </c>
      <c r="O4" s="38" t="s">
        <v>640</v>
      </c>
      <c r="P4" s="31" t="s">
        <v>368</v>
      </c>
      <c r="Q4" s="31" t="s">
        <v>715</v>
      </c>
    </row>
    <row r="5" spans="2:30" ht="16.5" thickBot="1">
      <c r="B5" s="8" t="s">
        <v>749</v>
      </c>
      <c r="C5" s="11"/>
      <c r="D5" s="29"/>
      <c r="E5" s="29"/>
      <c r="F5" s="29"/>
      <c r="G5" s="29"/>
      <c r="H5" s="29"/>
      <c r="I5" s="29"/>
      <c r="J5" s="29"/>
      <c r="K5" s="29"/>
      <c r="L5" s="29"/>
      <c r="M5" s="29"/>
      <c r="N5" s="29"/>
      <c r="O5" s="29"/>
      <c r="P5" s="69"/>
      <c r="Q5" s="70"/>
      <c r="S5" t="s">
        <v>369</v>
      </c>
      <c r="T5" t="s">
        <v>370</v>
      </c>
      <c r="U5" t="s">
        <v>371</v>
      </c>
      <c r="V5" t="s">
        <v>372</v>
      </c>
      <c r="W5" t="s">
        <v>373</v>
      </c>
      <c r="X5" t="s">
        <v>374</v>
      </c>
      <c r="Y5" t="s">
        <v>375</v>
      </c>
      <c r="Z5" t="s">
        <v>376</v>
      </c>
      <c r="AA5" t="s">
        <v>377</v>
      </c>
      <c r="AB5" t="s">
        <v>378</v>
      </c>
      <c r="AC5" t="s">
        <v>379</v>
      </c>
      <c r="AD5" t="s">
        <v>380</v>
      </c>
    </row>
    <row r="6" spans="2:30">
      <c r="B6" s="7"/>
      <c r="C6" s="12" t="s">
        <v>750</v>
      </c>
      <c r="D6" s="25" t="s">
        <v>809</v>
      </c>
      <c r="E6" s="25" t="s">
        <v>809</v>
      </c>
      <c r="F6" s="25" t="s">
        <v>487</v>
      </c>
      <c r="G6" s="25" t="s">
        <v>806</v>
      </c>
      <c r="H6" s="25" t="s">
        <v>809</v>
      </c>
      <c r="I6" s="25" t="s">
        <v>491</v>
      </c>
      <c r="J6" s="79" t="s">
        <v>807</v>
      </c>
      <c r="K6" s="55" t="s">
        <v>809</v>
      </c>
      <c r="L6" s="55" t="s">
        <v>809</v>
      </c>
      <c r="M6" s="26" t="s">
        <v>809</v>
      </c>
      <c r="N6" s="61" t="s">
        <v>809</v>
      </c>
      <c r="O6" s="25" t="s">
        <v>487</v>
      </c>
      <c r="P6" s="71" t="s">
        <v>809</v>
      </c>
      <c r="Q6" s="72" t="s">
        <v>807</v>
      </c>
      <c r="S6">
        <v>2</v>
      </c>
      <c r="T6">
        <v>0</v>
      </c>
      <c r="U6">
        <v>1</v>
      </c>
      <c r="V6">
        <v>0</v>
      </c>
      <c r="W6">
        <v>0</v>
      </c>
      <c r="X6">
        <v>0</v>
      </c>
      <c r="Y6">
        <v>1</v>
      </c>
      <c r="Z6">
        <v>0</v>
      </c>
      <c r="AA6">
        <v>7</v>
      </c>
      <c r="AB6">
        <v>0</v>
      </c>
      <c r="AC6">
        <v>0</v>
      </c>
      <c r="AD6">
        <v>1</v>
      </c>
    </row>
    <row r="7" spans="2:30">
      <c r="B7" s="2"/>
      <c r="C7" s="13" t="s">
        <v>751</v>
      </c>
      <c r="D7" s="26" t="s">
        <v>807</v>
      </c>
      <c r="E7" s="26" t="s">
        <v>487</v>
      </c>
      <c r="F7" s="26" t="s">
        <v>809</v>
      </c>
      <c r="G7" s="26" t="s">
        <v>809</v>
      </c>
      <c r="H7" s="26" t="s">
        <v>487</v>
      </c>
      <c r="I7" s="25" t="s">
        <v>809</v>
      </c>
      <c r="J7" s="60" t="s">
        <v>809</v>
      </c>
      <c r="K7" s="56" t="s">
        <v>487</v>
      </c>
      <c r="L7" s="56" t="s">
        <v>487</v>
      </c>
      <c r="M7" s="26" t="s">
        <v>807</v>
      </c>
      <c r="N7" s="60" t="s">
        <v>487</v>
      </c>
      <c r="O7" s="26" t="s">
        <v>807</v>
      </c>
      <c r="P7" s="73" t="s">
        <v>487</v>
      </c>
      <c r="Q7" s="74" t="s">
        <v>806</v>
      </c>
      <c r="S7">
        <v>5</v>
      </c>
      <c r="T7">
        <v>0</v>
      </c>
      <c r="U7">
        <v>0</v>
      </c>
      <c r="V7">
        <v>0</v>
      </c>
      <c r="W7">
        <v>0</v>
      </c>
      <c r="X7">
        <v>0</v>
      </c>
      <c r="Y7">
        <v>0</v>
      </c>
      <c r="Z7">
        <v>0</v>
      </c>
      <c r="AA7">
        <v>4</v>
      </c>
      <c r="AB7">
        <v>0</v>
      </c>
      <c r="AC7">
        <v>0</v>
      </c>
      <c r="AD7">
        <v>3</v>
      </c>
    </row>
    <row r="8" spans="2:30">
      <c r="B8" s="2"/>
      <c r="C8" s="13" t="s">
        <v>752</v>
      </c>
      <c r="D8" s="26" t="s">
        <v>806</v>
      </c>
      <c r="E8" s="25" t="s">
        <v>491</v>
      </c>
      <c r="F8" s="26" t="s">
        <v>807</v>
      </c>
      <c r="G8" s="26" t="s">
        <v>807</v>
      </c>
      <c r="H8" s="25" t="s">
        <v>806</v>
      </c>
      <c r="I8" s="26" t="s">
        <v>806</v>
      </c>
      <c r="J8" s="61" t="s">
        <v>487</v>
      </c>
      <c r="K8" s="56" t="s">
        <v>806</v>
      </c>
      <c r="L8" s="56" t="s">
        <v>491</v>
      </c>
      <c r="M8" s="26" t="s">
        <v>491</v>
      </c>
      <c r="N8" s="60" t="s">
        <v>807</v>
      </c>
      <c r="O8" s="81" t="s">
        <v>809</v>
      </c>
      <c r="P8" s="73" t="s">
        <v>807</v>
      </c>
      <c r="Q8" s="74" t="s">
        <v>809</v>
      </c>
      <c r="S8">
        <v>1</v>
      </c>
      <c r="T8">
        <v>0</v>
      </c>
      <c r="U8">
        <v>4</v>
      </c>
      <c r="V8">
        <v>0</v>
      </c>
      <c r="W8">
        <v>0</v>
      </c>
      <c r="X8">
        <v>0</v>
      </c>
      <c r="Y8">
        <v>3</v>
      </c>
      <c r="Z8">
        <v>0</v>
      </c>
      <c r="AA8">
        <v>1</v>
      </c>
      <c r="AB8">
        <v>0</v>
      </c>
      <c r="AC8">
        <v>0</v>
      </c>
      <c r="AD8">
        <v>3</v>
      </c>
    </row>
    <row r="9" spans="2:30">
      <c r="B9" s="2"/>
      <c r="C9" s="13" t="s">
        <v>753</v>
      </c>
      <c r="D9" s="81" t="s">
        <v>487</v>
      </c>
      <c r="E9" s="26" t="s">
        <v>807</v>
      </c>
      <c r="F9" s="26" t="s">
        <v>491</v>
      </c>
      <c r="G9" s="26" t="s">
        <v>491</v>
      </c>
      <c r="H9" s="26" t="s">
        <v>807</v>
      </c>
      <c r="I9" s="26" t="s">
        <v>654</v>
      </c>
      <c r="J9" s="60" t="s">
        <v>806</v>
      </c>
      <c r="K9" s="56" t="s">
        <v>807</v>
      </c>
      <c r="L9" s="56" t="s">
        <v>806</v>
      </c>
      <c r="M9" s="26" t="s">
        <v>806</v>
      </c>
      <c r="N9" s="60" t="s">
        <v>806</v>
      </c>
      <c r="O9" s="26" t="s">
        <v>806</v>
      </c>
      <c r="P9" s="73" t="s">
        <v>806</v>
      </c>
      <c r="Q9" s="74" t="s">
        <v>487</v>
      </c>
      <c r="S9">
        <v>1</v>
      </c>
      <c r="T9">
        <v>0</v>
      </c>
      <c r="U9">
        <v>5</v>
      </c>
      <c r="V9">
        <v>0</v>
      </c>
      <c r="W9">
        <v>0</v>
      </c>
      <c r="X9">
        <v>0</v>
      </c>
      <c r="Y9">
        <v>2</v>
      </c>
      <c r="Z9">
        <v>0</v>
      </c>
      <c r="AA9">
        <v>0</v>
      </c>
      <c r="AB9">
        <v>0</v>
      </c>
      <c r="AC9">
        <v>0</v>
      </c>
      <c r="AD9">
        <v>3</v>
      </c>
    </row>
    <row r="10" spans="2:30">
      <c r="B10" s="2"/>
      <c r="C10" s="13" t="s">
        <v>754</v>
      </c>
      <c r="D10" s="26" t="s">
        <v>491</v>
      </c>
      <c r="E10" s="26" t="s">
        <v>806</v>
      </c>
      <c r="F10" s="26" t="s">
        <v>804</v>
      </c>
      <c r="G10" s="26" t="s">
        <v>487</v>
      </c>
      <c r="H10" s="81" t="s">
        <v>491</v>
      </c>
      <c r="I10" s="26" t="s">
        <v>808</v>
      </c>
      <c r="J10" s="60" t="s">
        <v>803</v>
      </c>
      <c r="K10" s="82" t="s">
        <v>491</v>
      </c>
      <c r="L10" s="56" t="s">
        <v>807</v>
      </c>
      <c r="M10" s="25" t="s">
        <v>487</v>
      </c>
      <c r="N10" s="80" t="s">
        <v>803</v>
      </c>
      <c r="O10" s="81" t="s">
        <v>491</v>
      </c>
      <c r="P10" s="73" t="s">
        <v>491</v>
      </c>
      <c r="Q10" s="74" t="s">
        <v>491</v>
      </c>
      <c r="S10">
        <v>2</v>
      </c>
      <c r="T10">
        <v>1</v>
      </c>
      <c r="U10">
        <v>1</v>
      </c>
      <c r="V10">
        <v>2</v>
      </c>
      <c r="W10">
        <v>1</v>
      </c>
      <c r="X10">
        <v>0</v>
      </c>
      <c r="Y10">
        <v>4</v>
      </c>
      <c r="Z10">
        <v>0</v>
      </c>
      <c r="AA10">
        <v>0</v>
      </c>
      <c r="AB10">
        <v>0</v>
      </c>
      <c r="AC10">
        <v>0</v>
      </c>
      <c r="AD10">
        <v>1</v>
      </c>
    </row>
    <row r="11" spans="2:30">
      <c r="B11" s="2"/>
      <c r="C11" s="13" t="s">
        <v>755</v>
      </c>
      <c r="D11" s="81" t="s">
        <v>803</v>
      </c>
      <c r="E11" s="81" t="s">
        <v>803</v>
      </c>
      <c r="F11" s="81" t="s">
        <v>803</v>
      </c>
      <c r="G11" s="26" t="s">
        <v>808</v>
      </c>
      <c r="H11" s="26" t="s">
        <v>808</v>
      </c>
      <c r="I11" s="81" t="s">
        <v>803</v>
      </c>
      <c r="J11" s="60" t="s">
        <v>491</v>
      </c>
      <c r="K11" s="82" t="s">
        <v>803</v>
      </c>
      <c r="L11" s="82" t="s">
        <v>803</v>
      </c>
      <c r="M11" s="26" t="s">
        <v>486</v>
      </c>
      <c r="N11" s="60" t="s">
        <v>491</v>
      </c>
      <c r="O11" s="81" t="s">
        <v>803</v>
      </c>
      <c r="P11" s="73" t="s">
        <v>803</v>
      </c>
      <c r="Q11" s="74" t="s">
        <v>803</v>
      </c>
      <c r="S11">
        <v>0</v>
      </c>
      <c r="T11">
        <v>2</v>
      </c>
      <c r="U11">
        <v>0</v>
      </c>
      <c r="V11">
        <v>7</v>
      </c>
      <c r="W11">
        <v>0</v>
      </c>
      <c r="X11">
        <v>0</v>
      </c>
      <c r="Y11">
        <v>2</v>
      </c>
      <c r="Z11">
        <v>0</v>
      </c>
      <c r="AA11">
        <v>0</v>
      </c>
      <c r="AB11">
        <v>0</v>
      </c>
      <c r="AC11">
        <v>1</v>
      </c>
      <c r="AD11">
        <v>0</v>
      </c>
    </row>
    <row r="12" spans="2:30">
      <c r="B12" s="2"/>
      <c r="C12" s="13" t="s">
        <v>756</v>
      </c>
      <c r="D12" s="26" t="s">
        <v>486</v>
      </c>
      <c r="E12" s="26" t="s">
        <v>804</v>
      </c>
      <c r="F12" s="81" t="s">
        <v>486</v>
      </c>
      <c r="G12" s="26" t="s">
        <v>804</v>
      </c>
      <c r="H12" s="81" t="s">
        <v>486</v>
      </c>
      <c r="I12" s="81" t="s">
        <v>486</v>
      </c>
      <c r="J12" s="60" t="s">
        <v>808</v>
      </c>
      <c r="K12" s="56" t="s">
        <v>808</v>
      </c>
      <c r="L12" s="56" t="s">
        <v>804</v>
      </c>
      <c r="M12" s="26" t="s">
        <v>803</v>
      </c>
      <c r="N12" s="60" t="s">
        <v>808</v>
      </c>
      <c r="O12" s="81" t="s">
        <v>486</v>
      </c>
      <c r="P12" s="73" t="s">
        <v>808</v>
      </c>
      <c r="Q12" s="74" t="s">
        <v>486</v>
      </c>
      <c r="S12">
        <v>0</v>
      </c>
      <c r="T12">
        <v>3</v>
      </c>
      <c r="U12">
        <v>0</v>
      </c>
      <c r="V12">
        <v>1</v>
      </c>
      <c r="W12">
        <v>3</v>
      </c>
      <c r="X12">
        <v>0</v>
      </c>
      <c r="Y12">
        <v>0</v>
      </c>
      <c r="Z12">
        <v>0</v>
      </c>
      <c r="AA12">
        <v>0</v>
      </c>
      <c r="AB12">
        <v>0</v>
      </c>
      <c r="AC12">
        <v>5</v>
      </c>
      <c r="AD12">
        <v>0</v>
      </c>
    </row>
    <row r="13" spans="2:30">
      <c r="B13" s="2"/>
      <c r="C13" s="13" t="s">
        <v>757</v>
      </c>
      <c r="D13" s="26" t="s">
        <v>804</v>
      </c>
      <c r="E13" s="26" t="s">
        <v>808</v>
      </c>
      <c r="F13" s="26" t="s">
        <v>806</v>
      </c>
      <c r="G13" s="26" t="s">
        <v>803</v>
      </c>
      <c r="H13" s="26" t="s">
        <v>804</v>
      </c>
      <c r="I13" s="65" t="s">
        <v>487</v>
      </c>
      <c r="J13" s="60" t="s">
        <v>486</v>
      </c>
      <c r="K13" s="56" t="s">
        <v>486</v>
      </c>
      <c r="L13" s="56" t="s">
        <v>486</v>
      </c>
      <c r="M13" s="26" t="s">
        <v>804</v>
      </c>
      <c r="N13" s="83" t="s">
        <v>486</v>
      </c>
      <c r="O13" s="26" t="s">
        <v>808</v>
      </c>
      <c r="P13" s="73" t="s">
        <v>486</v>
      </c>
      <c r="Q13" s="74" t="s">
        <v>837</v>
      </c>
      <c r="S13">
        <v>1</v>
      </c>
      <c r="T13">
        <v>2</v>
      </c>
      <c r="U13">
        <v>1</v>
      </c>
      <c r="V13">
        <v>1</v>
      </c>
      <c r="W13">
        <v>3</v>
      </c>
      <c r="X13">
        <v>0</v>
      </c>
      <c r="Y13">
        <v>0</v>
      </c>
      <c r="Z13">
        <v>0</v>
      </c>
      <c r="AA13">
        <v>0</v>
      </c>
      <c r="AB13">
        <v>0</v>
      </c>
      <c r="AC13">
        <v>4</v>
      </c>
      <c r="AD13">
        <v>0</v>
      </c>
    </row>
    <row r="14" spans="2:30">
      <c r="B14" s="2"/>
      <c r="C14" s="13" t="s">
        <v>758</v>
      </c>
      <c r="D14" s="81" t="s">
        <v>808</v>
      </c>
      <c r="E14" s="26" t="s">
        <v>486</v>
      </c>
      <c r="F14" s="26" t="s">
        <v>837</v>
      </c>
      <c r="G14" s="26" t="s">
        <v>1056</v>
      </c>
      <c r="H14" s="26" t="s">
        <v>837</v>
      </c>
      <c r="I14" s="26" t="s">
        <v>804</v>
      </c>
      <c r="J14" s="60" t="s">
        <v>804</v>
      </c>
      <c r="K14" s="26" t="s">
        <v>1057</v>
      </c>
      <c r="L14" s="82" t="s">
        <v>808</v>
      </c>
      <c r="M14" s="81" t="s">
        <v>808</v>
      </c>
      <c r="N14" s="60" t="s">
        <v>804</v>
      </c>
      <c r="O14" s="26" t="s">
        <v>1057</v>
      </c>
      <c r="P14" s="73" t="s">
        <v>804</v>
      </c>
      <c r="Q14" s="74" t="s">
        <v>808</v>
      </c>
      <c r="S14">
        <v>0</v>
      </c>
      <c r="T14">
        <v>3</v>
      </c>
      <c r="U14">
        <v>0</v>
      </c>
      <c r="V14">
        <v>0</v>
      </c>
      <c r="W14">
        <v>3</v>
      </c>
      <c r="X14">
        <v>2</v>
      </c>
      <c r="Y14">
        <v>0</v>
      </c>
      <c r="Z14">
        <v>0</v>
      </c>
      <c r="AA14">
        <v>0</v>
      </c>
      <c r="AB14">
        <v>0</v>
      </c>
      <c r="AC14">
        <v>1</v>
      </c>
      <c r="AD14">
        <v>0</v>
      </c>
    </row>
    <row r="15" spans="2:30">
      <c r="B15" s="2"/>
      <c r="C15" s="13" t="s">
        <v>759</v>
      </c>
      <c r="D15" s="26" t="s">
        <v>837</v>
      </c>
      <c r="E15" s="26" t="s">
        <v>1057</v>
      </c>
      <c r="F15" s="81" t="s">
        <v>1056</v>
      </c>
      <c r="G15" s="26" t="s">
        <v>837</v>
      </c>
      <c r="H15" s="26" t="s">
        <v>803</v>
      </c>
      <c r="I15" s="26" t="s">
        <v>1057</v>
      </c>
      <c r="J15" s="60" t="s">
        <v>1057</v>
      </c>
      <c r="K15" s="26" t="s">
        <v>804</v>
      </c>
      <c r="L15" s="56" t="s">
        <v>837</v>
      </c>
      <c r="M15" s="26" t="s">
        <v>1057</v>
      </c>
      <c r="N15" s="60" t="s">
        <v>1057</v>
      </c>
      <c r="O15" s="26" t="s">
        <v>804</v>
      </c>
      <c r="P15" s="73" t="s">
        <v>1057</v>
      </c>
      <c r="Q15" s="74" t="s">
        <v>1056</v>
      </c>
      <c r="S15">
        <v>0</v>
      </c>
      <c r="T15">
        <v>0</v>
      </c>
      <c r="U15">
        <v>0</v>
      </c>
      <c r="V15">
        <v>1</v>
      </c>
      <c r="W15">
        <v>2</v>
      </c>
      <c r="X15">
        <v>3</v>
      </c>
      <c r="Y15">
        <v>0</v>
      </c>
      <c r="Z15">
        <v>0</v>
      </c>
      <c r="AA15">
        <v>0</v>
      </c>
      <c r="AB15">
        <v>0</v>
      </c>
      <c r="AC15">
        <v>0</v>
      </c>
      <c r="AD15">
        <v>0</v>
      </c>
    </row>
    <row r="16" spans="2:30">
      <c r="B16" s="2"/>
      <c r="C16" s="13" t="s">
        <v>760</v>
      </c>
      <c r="D16" s="81" t="s">
        <v>1057</v>
      </c>
      <c r="E16" s="26" t="s">
        <v>837</v>
      </c>
      <c r="F16" s="26" t="s">
        <v>808</v>
      </c>
      <c r="G16" s="26" t="s">
        <v>486</v>
      </c>
      <c r="H16" s="26" t="s">
        <v>1056</v>
      </c>
      <c r="I16" s="26" t="s">
        <v>837</v>
      </c>
      <c r="J16" s="60" t="s">
        <v>837</v>
      </c>
      <c r="K16" s="26" t="s">
        <v>837</v>
      </c>
      <c r="L16" s="82" t="s">
        <v>1057</v>
      </c>
      <c r="M16" s="26" t="s">
        <v>837</v>
      </c>
      <c r="N16" s="60" t="s">
        <v>1056</v>
      </c>
      <c r="O16" s="26" t="s">
        <v>1056</v>
      </c>
      <c r="P16" s="73" t="s">
        <v>837</v>
      </c>
      <c r="Q16" s="74" t="s">
        <v>1057</v>
      </c>
      <c r="S16">
        <v>0</v>
      </c>
      <c r="T16">
        <v>1</v>
      </c>
      <c r="U16">
        <v>0</v>
      </c>
      <c r="V16">
        <v>0</v>
      </c>
      <c r="W16">
        <v>0</v>
      </c>
      <c r="X16">
        <v>5</v>
      </c>
      <c r="Y16">
        <v>0</v>
      </c>
      <c r="Z16">
        <v>0</v>
      </c>
      <c r="AA16">
        <v>0</v>
      </c>
      <c r="AB16">
        <v>0</v>
      </c>
      <c r="AC16">
        <v>1</v>
      </c>
      <c r="AD16">
        <v>0</v>
      </c>
    </row>
    <row r="17" spans="2:30" ht="13.5" thickBot="1">
      <c r="B17" s="3"/>
      <c r="C17" s="14" t="s">
        <v>482</v>
      </c>
      <c r="D17" s="27" t="s">
        <v>1056</v>
      </c>
      <c r="E17" s="27" t="s">
        <v>1056</v>
      </c>
      <c r="F17" s="27" t="s">
        <v>1057</v>
      </c>
      <c r="G17" s="27" t="s">
        <v>1057</v>
      </c>
      <c r="H17" s="27" t="s">
        <v>1057</v>
      </c>
      <c r="I17" s="27" t="s">
        <v>1056</v>
      </c>
      <c r="J17" s="62" t="s">
        <v>1056</v>
      </c>
      <c r="K17" s="27" t="s">
        <v>1056</v>
      </c>
      <c r="L17" s="57" t="s">
        <v>1056</v>
      </c>
      <c r="M17" s="27" t="s">
        <v>1056</v>
      </c>
      <c r="N17" s="62" t="s">
        <v>837</v>
      </c>
      <c r="O17" s="27" t="s">
        <v>837</v>
      </c>
      <c r="P17" s="75" t="s">
        <v>1056</v>
      </c>
      <c r="Q17" s="76" t="s">
        <v>804</v>
      </c>
      <c r="S17">
        <v>0</v>
      </c>
      <c r="T17">
        <v>0</v>
      </c>
      <c r="U17">
        <v>0</v>
      </c>
      <c r="V17">
        <v>0</v>
      </c>
      <c r="W17">
        <v>0</v>
      </c>
      <c r="X17">
        <v>2</v>
      </c>
      <c r="Y17">
        <v>0</v>
      </c>
      <c r="Z17">
        <v>0</v>
      </c>
      <c r="AA17">
        <v>0</v>
      </c>
      <c r="AB17">
        <v>0</v>
      </c>
      <c r="AC17">
        <v>0</v>
      </c>
      <c r="AD17">
        <v>0</v>
      </c>
    </row>
    <row r="18" spans="2:30" ht="13.5" thickBot="1">
      <c r="D18" s="28"/>
      <c r="E18" s="28"/>
      <c r="F18" s="28"/>
      <c r="G18" s="28"/>
      <c r="H18" s="28"/>
      <c r="I18" s="28"/>
      <c r="J18" s="63"/>
      <c r="K18" s="58"/>
      <c r="L18" s="58"/>
      <c r="M18" s="28"/>
      <c r="N18" s="63"/>
      <c r="O18" s="28"/>
      <c r="P18" s="77"/>
      <c r="Q18" s="78"/>
      <c r="S18">
        <v>12</v>
      </c>
      <c r="T18">
        <v>12</v>
      </c>
      <c r="U18">
        <v>12</v>
      </c>
      <c r="V18">
        <v>12</v>
      </c>
      <c r="W18">
        <v>12</v>
      </c>
      <c r="X18">
        <v>12</v>
      </c>
      <c r="Y18">
        <v>12</v>
      </c>
      <c r="Z18">
        <v>0</v>
      </c>
      <c r="AA18">
        <v>12</v>
      </c>
      <c r="AB18">
        <v>0</v>
      </c>
      <c r="AC18">
        <v>12</v>
      </c>
      <c r="AD18">
        <v>11</v>
      </c>
    </row>
    <row r="19" spans="2:30" ht="16.5" thickBot="1">
      <c r="B19" s="9" t="s">
        <v>796</v>
      </c>
      <c r="C19" s="11"/>
      <c r="D19" s="29"/>
      <c r="E19" s="29"/>
      <c r="F19" s="29"/>
      <c r="G19" s="29"/>
      <c r="H19" s="29"/>
      <c r="I19" s="29"/>
      <c r="J19" s="64"/>
      <c r="K19" s="59"/>
      <c r="L19" s="59"/>
      <c r="M19" s="29"/>
      <c r="N19" s="64"/>
      <c r="O19" s="29"/>
      <c r="P19" s="69"/>
      <c r="Q19" s="69"/>
      <c r="S19">
        <v>119</v>
      </c>
      <c r="T19">
        <v>64</v>
      </c>
      <c r="U19">
        <v>110</v>
      </c>
      <c r="V19">
        <v>79</v>
      </c>
      <c r="W19">
        <v>59</v>
      </c>
      <c r="X19">
        <v>29</v>
      </c>
      <c r="Y19">
        <v>106</v>
      </c>
      <c r="Z19">
        <v>0</v>
      </c>
      <c r="AA19">
        <v>138</v>
      </c>
      <c r="AB19">
        <v>0</v>
      </c>
      <c r="AC19">
        <v>63</v>
      </c>
      <c r="AD19">
        <v>110</v>
      </c>
    </row>
    <row r="20" spans="2:30" ht="135">
      <c r="B20" s="6" t="s">
        <v>196</v>
      </c>
      <c r="C20" s="15"/>
      <c r="D20" s="85" t="s">
        <v>1140</v>
      </c>
      <c r="E20" s="25" t="s">
        <v>1144</v>
      </c>
      <c r="F20" s="85" t="s">
        <v>1162</v>
      </c>
      <c r="G20" s="25" t="s">
        <v>1138</v>
      </c>
      <c r="H20" s="25" t="s">
        <v>1133</v>
      </c>
      <c r="I20" s="67" t="s">
        <v>1175</v>
      </c>
      <c r="J20" s="61" t="s">
        <v>1152</v>
      </c>
      <c r="K20" s="84" t="s">
        <v>1072</v>
      </c>
      <c r="L20" s="54" t="s">
        <v>1086</v>
      </c>
      <c r="M20" s="25" t="s">
        <v>1097</v>
      </c>
      <c r="N20" s="61" t="s">
        <v>1190</v>
      </c>
      <c r="O20" s="25" t="s">
        <v>1055</v>
      </c>
      <c r="P20" s="71" t="s">
        <v>263</v>
      </c>
      <c r="Q20" s="72" t="s">
        <v>1230</v>
      </c>
    </row>
    <row r="21" spans="2:30" ht="33.75">
      <c r="B21" s="6" t="s">
        <v>761</v>
      </c>
      <c r="C21" s="15"/>
      <c r="D21" s="25" t="s">
        <v>561</v>
      </c>
      <c r="E21" s="25" t="s">
        <v>561</v>
      </c>
      <c r="F21" s="25" t="s">
        <v>561</v>
      </c>
      <c r="G21" s="25" t="s">
        <v>561</v>
      </c>
      <c r="H21" s="25" t="s">
        <v>561</v>
      </c>
      <c r="I21" s="67" t="s">
        <v>807</v>
      </c>
      <c r="J21" s="61" t="s">
        <v>809</v>
      </c>
      <c r="K21" s="55" t="s">
        <v>1081</v>
      </c>
      <c r="L21" s="55" t="s">
        <v>561</v>
      </c>
      <c r="M21" s="26" t="s">
        <v>807</v>
      </c>
      <c r="N21" s="60" t="s">
        <v>487</v>
      </c>
      <c r="O21" s="25" t="s">
        <v>487</v>
      </c>
      <c r="P21" s="71" t="s">
        <v>1226</v>
      </c>
      <c r="Q21" s="72" t="s">
        <v>1231</v>
      </c>
    </row>
    <row r="22" spans="2:30" ht="33.75">
      <c r="B22" s="4" t="s">
        <v>762</v>
      </c>
      <c r="C22" s="16"/>
      <c r="D22" s="26" t="s">
        <v>1139</v>
      </c>
      <c r="E22" s="26" t="s">
        <v>512</v>
      </c>
      <c r="F22" s="26" t="s">
        <v>512</v>
      </c>
      <c r="G22" s="26" t="s">
        <v>563</v>
      </c>
      <c r="H22" s="26" t="s">
        <v>561</v>
      </c>
      <c r="I22" s="66" t="s">
        <v>491</v>
      </c>
      <c r="J22" s="79" t="s">
        <v>807</v>
      </c>
      <c r="K22" s="56" t="s">
        <v>1082</v>
      </c>
      <c r="L22" s="56" t="s">
        <v>561</v>
      </c>
      <c r="M22" s="26" t="s">
        <v>809</v>
      </c>
      <c r="N22" s="79" t="s">
        <v>807</v>
      </c>
      <c r="O22" s="81" t="s">
        <v>807</v>
      </c>
      <c r="P22" s="73" t="s">
        <v>1203</v>
      </c>
      <c r="Q22" s="72" t="s">
        <v>1232</v>
      </c>
    </row>
    <row r="23" spans="2:30" ht="22.5">
      <c r="B23" s="4" t="s">
        <v>769</v>
      </c>
      <c r="C23" s="16"/>
      <c r="D23" s="81" t="s">
        <v>561</v>
      </c>
      <c r="E23" s="26" t="s">
        <v>558</v>
      </c>
      <c r="F23" s="81" t="s">
        <v>555</v>
      </c>
      <c r="G23" s="26" t="s">
        <v>563</v>
      </c>
      <c r="H23" s="81" t="s">
        <v>561</v>
      </c>
      <c r="I23" s="66" t="s">
        <v>837</v>
      </c>
      <c r="J23" s="79" t="s">
        <v>807</v>
      </c>
      <c r="K23" s="56" t="s">
        <v>558</v>
      </c>
      <c r="L23" s="82" t="s">
        <v>555</v>
      </c>
      <c r="M23" s="26" t="s">
        <v>803</v>
      </c>
      <c r="N23" s="60" t="s">
        <v>486</v>
      </c>
      <c r="O23" s="81" t="s">
        <v>807</v>
      </c>
      <c r="P23" s="73" t="s">
        <v>1227</v>
      </c>
      <c r="Q23" s="74" t="s">
        <v>1256</v>
      </c>
    </row>
    <row r="24" spans="2:30" ht="34.5" thickBot="1">
      <c r="B24" s="4" t="s">
        <v>770</v>
      </c>
      <c r="C24" s="16"/>
      <c r="D24" s="81" t="s">
        <v>1083</v>
      </c>
      <c r="E24" s="27" t="s">
        <v>592</v>
      </c>
      <c r="F24" s="26" t="s">
        <v>559</v>
      </c>
      <c r="G24" s="26" t="s">
        <v>512</v>
      </c>
      <c r="H24" s="26" t="s">
        <v>1139</v>
      </c>
      <c r="I24" s="66" t="s">
        <v>487</v>
      </c>
      <c r="J24" s="79" t="s">
        <v>1153</v>
      </c>
      <c r="K24" s="82" t="s">
        <v>1083</v>
      </c>
      <c r="L24" s="82" t="s">
        <v>1083</v>
      </c>
      <c r="M24" s="81" t="s">
        <v>1098</v>
      </c>
      <c r="N24" s="79" t="s">
        <v>1056</v>
      </c>
      <c r="O24" s="26" t="s">
        <v>837</v>
      </c>
      <c r="P24" s="73" t="s">
        <v>1228</v>
      </c>
      <c r="Q24" s="74" t="s">
        <v>1255</v>
      </c>
    </row>
    <row r="25" spans="2:30" ht="13.5" thickBot="1">
      <c r="D25" s="28"/>
      <c r="E25" s="28"/>
      <c r="F25" s="28"/>
      <c r="G25" s="28"/>
      <c r="H25" s="28"/>
      <c r="I25" s="28"/>
      <c r="J25" s="63"/>
      <c r="K25" s="58"/>
      <c r="L25" s="58"/>
      <c r="M25" s="28"/>
      <c r="N25" s="63"/>
      <c r="O25" s="28"/>
      <c r="P25" s="77"/>
      <c r="Q25" s="78"/>
    </row>
    <row r="26" spans="2:30" ht="16.5" thickBot="1">
      <c r="B26" s="10" t="s">
        <v>772</v>
      </c>
      <c r="C26" s="11"/>
      <c r="D26" s="29"/>
      <c r="E26" s="29"/>
      <c r="F26" s="29"/>
      <c r="G26" s="29"/>
      <c r="H26" s="29"/>
      <c r="I26" s="29"/>
      <c r="J26" s="64"/>
      <c r="K26" s="59"/>
      <c r="L26" s="59"/>
      <c r="M26" s="29"/>
      <c r="N26" s="64"/>
      <c r="O26" s="29"/>
      <c r="P26" s="69"/>
      <c r="Q26" s="69"/>
    </row>
    <row r="27" spans="2:30" ht="22.5">
      <c r="B27" s="310" t="s">
        <v>773</v>
      </c>
      <c r="C27" s="311"/>
      <c r="D27" s="25" t="s">
        <v>601</v>
      </c>
      <c r="E27" s="25" t="s">
        <v>601</v>
      </c>
      <c r="F27" s="25" t="s">
        <v>601</v>
      </c>
      <c r="G27" s="25" t="s">
        <v>601</v>
      </c>
      <c r="H27" s="25" t="s">
        <v>601</v>
      </c>
      <c r="I27" s="67" t="s">
        <v>1176</v>
      </c>
      <c r="J27" s="61" t="s">
        <v>823</v>
      </c>
      <c r="K27" s="55" t="s">
        <v>601</v>
      </c>
      <c r="L27" s="55" t="s">
        <v>348</v>
      </c>
      <c r="M27" s="85" t="s">
        <v>972</v>
      </c>
      <c r="N27" s="61" t="s">
        <v>1191</v>
      </c>
      <c r="O27" s="25" t="s">
        <v>493</v>
      </c>
      <c r="P27" s="71" t="s">
        <v>1206</v>
      </c>
      <c r="Q27" s="72" t="s">
        <v>1233</v>
      </c>
    </row>
    <row r="28" spans="2:30" ht="22.5">
      <c r="B28" s="308" t="s">
        <v>774</v>
      </c>
      <c r="C28" s="309"/>
      <c r="D28" s="26" t="s">
        <v>567</v>
      </c>
      <c r="E28" s="26" t="s">
        <v>1124</v>
      </c>
      <c r="F28" s="81" t="s">
        <v>435</v>
      </c>
      <c r="G28" s="26" t="s">
        <v>567</v>
      </c>
      <c r="H28" s="26" t="s">
        <v>1124</v>
      </c>
      <c r="I28" s="66" t="s">
        <v>849</v>
      </c>
      <c r="J28" s="60" t="s">
        <v>819</v>
      </c>
      <c r="K28" s="82" t="s">
        <v>435</v>
      </c>
      <c r="L28" s="56" t="s">
        <v>1087</v>
      </c>
      <c r="M28" s="81" t="s">
        <v>1099</v>
      </c>
      <c r="N28" s="79" t="s">
        <v>1192</v>
      </c>
      <c r="O28" s="26" t="s">
        <v>1058</v>
      </c>
      <c r="P28" s="73" t="s">
        <v>1204</v>
      </c>
      <c r="Q28" s="74" t="s">
        <v>1234</v>
      </c>
    </row>
    <row r="29" spans="2:30" ht="22.5">
      <c r="B29" s="308" t="s">
        <v>775</v>
      </c>
      <c r="C29" s="309"/>
      <c r="D29" s="81" t="s">
        <v>1073</v>
      </c>
      <c r="E29" s="81" t="s">
        <v>1110</v>
      </c>
      <c r="F29" s="26" t="s">
        <v>568</v>
      </c>
      <c r="G29" s="81" t="s">
        <v>1110</v>
      </c>
      <c r="H29" s="26" t="s">
        <v>515</v>
      </c>
      <c r="I29" s="86" t="s">
        <v>1100</v>
      </c>
      <c r="J29" s="79" t="s">
        <v>1048</v>
      </c>
      <c r="K29" s="82" t="s">
        <v>1073</v>
      </c>
      <c r="L29" s="82" t="s">
        <v>1088</v>
      </c>
      <c r="M29" s="81" t="s">
        <v>1100</v>
      </c>
      <c r="N29" s="60" t="s">
        <v>1193</v>
      </c>
      <c r="O29" s="26" t="s">
        <v>1059</v>
      </c>
      <c r="P29" s="73" t="s">
        <v>1205</v>
      </c>
      <c r="Q29" s="74" t="s">
        <v>1235</v>
      </c>
    </row>
    <row r="30" spans="2:30" ht="22.5">
      <c r="B30" s="308" t="s">
        <v>776</v>
      </c>
      <c r="C30" s="309"/>
      <c r="D30" s="81" t="s">
        <v>437</v>
      </c>
      <c r="E30" s="81" t="s">
        <v>437</v>
      </c>
      <c r="F30" s="81" t="s">
        <v>437</v>
      </c>
      <c r="G30" s="26" t="s">
        <v>573</v>
      </c>
      <c r="H30" s="81" t="s">
        <v>437</v>
      </c>
      <c r="I30" s="86" t="s">
        <v>1101</v>
      </c>
      <c r="J30" s="60" t="s">
        <v>824</v>
      </c>
      <c r="K30" s="56" t="s">
        <v>573</v>
      </c>
      <c r="L30" s="82" t="s">
        <v>908</v>
      </c>
      <c r="M30" s="81" t="s">
        <v>1101</v>
      </c>
      <c r="N30" s="79" t="s">
        <v>1194</v>
      </c>
      <c r="O30" s="81" t="s">
        <v>1060</v>
      </c>
      <c r="P30" s="73" t="s">
        <v>1207</v>
      </c>
      <c r="Q30" s="74" t="s">
        <v>1236</v>
      </c>
    </row>
    <row r="31" spans="2:30" ht="33.75">
      <c r="B31" s="308" t="s">
        <v>777</v>
      </c>
      <c r="C31" s="309"/>
      <c r="D31" s="26" t="s">
        <v>328</v>
      </c>
      <c r="E31" s="26" t="s">
        <v>328</v>
      </c>
      <c r="F31" s="26" t="s">
        <v>163</v>
      </c>
      <c r="G31" s="81" t="s">
        <v>288</v>
      </c>
      <c r="H31" s="81" t="s">
        <v>288</v>
      </c>
      <c r="I31" s="86" t="s">
        <v>1177</v>
      </c>
      <c r="J31" s="60" t="s">
        <v>843</v>
      </c>
      <c r="K31" s="56" t="s">
        <v>328</v>
      </c>
      <c r="L31" s="56" t="s">
        <v>1089</v>
      </c>
      <c r="M31" s="81" t="s">
        <v>1102</v>
      </c>
      <c r="N31" s="79" t="s">
        <v>1195</v>
      </c>
      <c r="O31" s="81" t="s">
        <v>1061</v>
      </c>
      <c r="P31" s="73" t="s">
        <v>1208</v>
      </c>
      <c r="Q31" s="74" t="s">
        <v>1237</v>
      </c>
    </row>
    <row r="32" spans="2:30" ht="33.75">
      <c r="B32" s="308" t="s">
        <v>778</v>
      </c>
      <c r="C32" s="309"/>
      <c r="D32" s="26" t="s">
        <v>329</v>
      </c>
      <c r="E32" s="26" t="s">
        <v>571</v>
      </c>
      <c r="F32" s="26" t="s">
        <v>1163</v>
      </c>
      <c r="G32" s="26" t="s">
        <v>600</v>
      </c>
      <c r="H32" s="26" t="s">
        <v>1125</v>
      </c>
      <c r="I32" s="66" t="s">
        <v>1178</v>
      </c>
      <c r="J32" s="60" t="s">
        <v>1154</v>
      </c>
      <c r="K32" s="56" t="s">
        <v>571</v>
      </c>
      <c r="L32" s="56" t="s">
        <v>1090</v>
      </c>
      <c r="M32" s="26" t="s">
        <v>953</v>
      </c>
      <c r="N32" s="60" t="s">
        <v>1090</v>
      </c>
      <c r="O32" s="26" t="s">
        <v>1062</v>
      </c>
      <c r="P32" s="73" t="s">
        <v>1209</v>
      </c>
      <c r="Q32" s="74" t="s">
        <v>1238</v>
      </c>
    </row>
    <row r="33" spans="2:17" ht="22.5">
      <c r="B33" s="308" t="s">
        <v>779</v>
      </c>
      <c r="C33" s="309"/>
      <c r="D33" s="26" t="s">
        <v>566</v>
      </c>
      <c r="E33" s="26" t="s">
        <v>566</v>
      </c>
      <c r="F33" s="26" t="s">
        <v>1073</v>
      </c>
      <c r="G33" s="26" t="s">
        <v>566</v>
      </c>
      <c r="H33" s="26" t="s">
        <v>454</v>
      </c>
      <c r="I33" s="66" t="s">
        <v>1179</v>
      </c>
      <c r="J33" s="60" t="s">
        <v>658</v>
      </c>
      <c r="K33" s="56" t="s">
        <v>566</v>
      </c>
      <c r="L33" s="56" t="s">
        <v>566</v>
      </c>
      <c r="M33" s="26" t="s">
        <v>601</v>
      </c>
      <c r="N33" s="60" t="s">
        <v>872</v>
      </c>
      <c r="O33" s="26" t="s">
        <v>179</v>
      </c>
      <c r="P33" s="73" t="s">
        <v>1210</v>
      </c>
      <c r="Q33" s="74" t="s">
        <v>204</v>
      </c>
    </row>
    <row r="34" spans="2:17">
      <c r="B34" s="308" t="s">
        <v>780</v>
      </c>
      <c r="C34" s="309"/>
      <c r="D34" s="26" t="s">
        <v>571</v>
      </c>
      <c r="E34" s="26" t="s">
        <v>573</v>
      </c>
      <c r="F34" s="26" t="s">
        <v>1164</v>
      </c>
      <c r="G34" s="26" t="s">
        <v>1111</v>
      </c>
      <c r="H34" s="26" t="s">
        <v>571</v>
      </c>
      <c r="I34" s="66" t="s">
        <v>329</v>
      </c>
      <c r="J34" s="60" t="s">
        <v>820</v>
      </c>
      <c r="K34" s="56" t="s">
        <v>288</v>
      </c>
      <c r="L34" s="56" t="s">
        <v>573</v>
      </c>
      <c r="M34" s="26" t="s">
        <v>600</v>
      </c>
      <c r="N34" s="60" t="s">
        <v>329</v>
      </c>
      <c r="O34" s="26" t="s">
        <v>571</v>
      </c>
      <c r="P34" s="73" t="s">
        <v>1211</v>
      </c>
      <c r="Q34" s="74" t="s">
        <v>821</v>
      </c>
    </row>
    <row r="35" spans="2:17" ht="22.5">
      <c r="B35" s="308" t="s">
        <v>781</v>
      </c>
      <c r="C35" s="309"/>
      <c r="D35" s="26" t="s">
        <v>601</v>
      </c>
      <c r="E35" s="26" t="s">
        <v>601</v>
      </c>
      <c r="F35" s="26" t="s">
        <v>601</v>
      </c>
      <c r="G35" s="26" t="s">
        <v>601</v>
      </c>
      <c r="H35" s="26" t="s">
        <v>601</v>
      </c>
      <c r="I35" s="66" t="s">
        <v>601</v>
      </c>
      <c r="J35" s="60" t="s">
        <v>823</v>
      </c>
      <c r="K35" s="56" t="s">
        <v>601</v>
      </c>
      <c r="L35" s="56" t="s">
        <v>601</v>
      </c>
      <c r="M35" s="26" t="s">
        <v>566</v>
      </c>
      <c r="N35" s="60" t="s">
        <v>601</v>
      </c>
      <c r="O35" s="26" t="s">
        <v>601</v>
      </c>
      <c r="P35" s="73" t="s">
        <v>1206</v>
      </c>
      <c r="Q35" s="74" t="s">
        <v>1048</v>
      </c>
    </row>
    <row r="36" spans="2:17">
      <c r="B36" s="308" t="s">
        <v>782</v>
      </c>
      <c r="C36" s="309"/>
      <c r="D36" s="26" t="s">
        <v>437</v>
      </c>
      <c r="E36" s="26" t="s">
        <v>437</v>
      </c>
      <c r="F36" s="26" t="s">
        <v>437</v>
      </c>
      <c r="G36" s="26" t="s">
        <v>288</v>
      </c>
      <c r="H36" s="26" t="s">
        <v>288</v>
      </c>
      <c r="I36" s="66" t="s">
        <v>914</v>
      </c>
      <c r="J36" s="60" t="s">
        <v>824</v>
      </c>
      <c r="K36" s="56" t="s">
        <v>288</v>
      </c>
      <c r="L36" s="56" t="s">
        <v>886</v>
      </c>
      <c r="M36" s="26" t="s">
        <v>600</v>
      </c>
      <c r="N36" s="60" t="s">
        <v>1196</v>
      </c>
      <c r="O36" s="26" t="s">
        <v>288</v>
      </c>
      <c r="P36" s="73" t="s">
        <v>1212</v>
      </c>
      <c r="Q36" s="74" t="s">
        <v>821</v>
      </c>
    </row>
    <row r="37" spans="2:17">
      <c r="B37" s="308" t="s">
        <v>783</v>
      </c>
      <c r="C37" s="309"/>
      <c r="D37" s="26" t="s">
        <v>601</v>
      </c>
      <c r="E37" s="26" t="s">
        <v>437</v>
      </c>
      <c r="F37" s="26" t="s">
        <v>601</v>
      </c>
      <c r="G37" s="26" t="s">
        <v>601</v>
      </c>
      <c r="H37" s="26" t="s">
        <v>601</v>
      </c>
      <c r="I37" s="66" t="s">
        <v>601</v>
      </c>
      <c r="J37" s="60" t="s">
        <v>823</v>
      </c>
      <c r="K37" s="56" t="s">
        <v>288</v>
      </c>
      <c r="L37" s="56" t="s">
        <v>437</v>
      </c>
      <c r="M37" s="26" t="s">
        <v>566</v>
      </c>
      <c r="N37" s="60" t="s">
        <v>601</v>
      </c>
      <c r="O37" s="26" t="s">
        <v>601</v>
      </c>
      <c r="P37" s="73" t="s">
        <v>1213</v>
      </c>
      <c r="Q37" s="74" t="s">
        <v>821</v>
      </c>
    </row>
    <row r="38" spans="2:17" ht="22.5">
      <c r="B38" s="308" t="s">
        <v>784</v>
      </c>
      <c r="C38" s="309"/>
      <c r="D38" s="26" t="s">
        <v>1033</v>
      </c>
      <c r="E38" s="26" t="s">
        <v>887</v>
      </c>
      <c r="F38" s="26" t="s">
        <v>1165</v>
      </c>
      <c r="G38" s="26" t="s">
        <v>1116</v>
      </c>
      <c r="H38" s="26" t="s">
        <v>1137</v>
      </c>
      <c r="I38" s="66" t="s">
        <v>1180</v>
      </c>
      <c r="J38" s="60" t="s">
        <v>887</v>
      </c>
      <c r="K38" s="56" t="s">
        <v>438</v>
      </c>
      <c r="L38" s="56" t="s">
        <v>661</v>
      </c>
      <c r="M38" s="26" t="s">
        <v>603</v>
      </c>
      <c r="N38" s="60" t="s">
        <v>661</v>
      </c>
      <c r="O38" s="26" t="s">
        <v>661</v>
      </c>
      <c r="P38" s="73" t="s">
        <v>1214</v>
      </c>
      <c r="Q38" s="74" t="s">
        <v>1245</v>
      </c>
    </row>
    <row r="39" spans="2:17" ht="22.5">
      <c r="B39" s="308" t="s">
        <v>785</v>
      </c>
      <c r="C39" s="309"/>
      <c r="D39" s="26" t="s">
        <v>855</v>
      </c>
      <c r="E39" s="26" t="s">
        <v>720</v>
      </c>
      <c r="F39" s="26" t="s">
        <v>1166</v>
      </c>
      <c r="G39" s="26" t="s">
        <v>1112</v>
      </c>
      <c r="H39" s="81" t="s">
        <v>1135</v>
      </c>
      <c r="I39" s="66" t="s">
        <v>403</v>
      </c>
      <c r="J39" s="60" t="s">
        <v>109</v>
      </c>
      <c r="K39" s="56" t="s">
        <v>604</v>
      </c>
      <c r="L39" s="56" t="s">
        <v>826</v>
      </c>
      <c r="M39" s="26" t="s">
        <v>1103</v>
      </c>
      <c r="N39" s="60" t="s">
        <v>1063</v>
      </c>
      <c r="O39" s="26" t="s">
        <v>1063</v>
      </c>
      <c r="P39" s="73" t="s">
        <v>1215</v>
      </c>
      <c r="Q39" s="74" t="s">
        <v>1246</v>
      </c>
    </row>
    <row r="40" spans="2:17" ht="22.5">
      <c r="B40" s="308" t="s">
        <v>786</v>
      </c>
      <c r="C40" s="309"/>
      <c r="D40" s="81" t="s">
        <v>500</v>
      </c>
      <c r="E40" s="26" t="s">
        <v>110</v>
      </c>
      <c r="F40" s="26" t="s">
        <v>1167</v>
      </c>
      <c r="G40" s="26" t="s">
        <v>266</v>
      </c>
      <c r="H40" s="26" t="s">
        <v>110</v>
      </c>
      <c r="I40" s="66" t="s">
        <v>1181</v>
      </c>
      <c r="J40" s="60" t="s">
        <v>266</v>
      </c>
      <c r="K40" s="56" t="s">
        <v>1074</v>
      </c>
      <c r="L40" s="56" t="s">
        <v>266</v>
      </c>
      <c r="M40" s="26" t="s">
        <v>355</v>
      </c>
      <c r="N40" s="79" t="s">
        <v>500</v>
      </c>
      <c r="O40" s="26" t="s">
        <v>266</v>
      </c>
      <c r="P40" s="73" t="s">
        <v>1216</v>
      </c>
      <c r="Q40" s="74" t="s">
        <v>1247</v>
      </c>
    </row>
    <row r="41" spans="2:17" ht="22.5">
      <c r="B41" s="308" t="s">
        <v>787</v>
      </c>
      <c r="C41" s="309"/>
      <c r="D41" s="26" t="s">
        <v>916</v>
      </c>
      <c r="E41" s="26" t="s">
        <v>720</v>
      </c>
      <c r="F41" s="26" t="s">
        <v>1136</v>
      </c>
      <c r="G41" s="26" t="s">
        <v>916</v>
      </c>
      <c r="H41" s="26" t="s">
        <v>1136</v>
      </c>
      <c r="I41" s="66" t="s">
        <v>720</v>
      </c>
      <c r="J41" s="60" t="s">
        <v>720</v>
      </c>
      <c r="K41" s="56" t="s">
        <v>1075</v>
      </c>
      <c r="L41" s="56" t="s">
        <v>916</v>
      </c>
      <c r="M41" s="26" t="s">
        <v>605</v>
      </c>
      <c r="N41" s="79" t="s">
        <v>920</v>
      </c>
      <c r="O41" s="26" t="s">
        <v>916</v>
      </c>
      <c r="P41" s="73" t="s">
        <v>1217</v>
      </c>
      <c r="Q41" s="74" t="s">
        <v>1248</v>
      </c>
    </row>
    <row r="42" spans="2:17" ht="22.5">
      <c r="B42" s="308" t="s">
        <v>788</v>
      </c>
      <c r="C42" s="309"/>
      <c r="D42" s="81" t="s">
        <v>1065</v>
      </c>
      <c r="E42" s="81" t="s">
        <v>1065</v>
      </c>
      <c r="F42" s="26" t="s">
        <v>1168</v>
      </c>
      <c r="G42" s="26" t="s">
        <v>1117</v>
      </c>
      <c r="H42" s="26" t="s">
        <v>1126</v>
      </c>
      <c r="I42" s="66" t="s">
        <v>1182</v>
      </c>
      <c r="J42" s="79" t="s">
        <v>1065</v>
      </c>
      <c r="K42" s="82" t="s">
        <v>1076</v>
      </c>
      <c r="L42" s="56" t="s">
        <v>1091</v>
      </c>
      <c r="M42" s="81" t="s">
        <v>1076</v>
      </c>
      <c r="N42" s="60" t="s">
        <v>1197</v>
      </c>
      <c r="O42" s="81" t="s">
        <v>1065</v>
      </c>
      <c r="P42" s="73" t="s">
        <v>1218</v>
      </c>
      <c r="Q42" s="74" t="s">
        <v>1249</v>
      </c>
    </row>
    <row r="43" spans="2:17" ht="33.75">
      <c r="B43" s="308" t="s">
        <v>789</v>
      </c>
      <c r="C43" s="309"/>
      <c r="D43" s="81" t="s">
        <v>1145</v>
      </c>
      <c r="E43" s="81" t="s">
        <v>1145</v>
      </c>
      <c r="F43" s="26" t="s">
        <v>1113</v>
      </c>
      <c r="G43" s="26" t="s">
        <v>1113</v>
      </c>
      <c r="H43" s="26" t="s">
        <v>1134</v>
      </c>
      <c r="I43" s="66" t="s">
        <v>1113</v>
      </c>
      <c r="J43" s="60" t="s">
        <v>1155</v>
      </c>
      <c r="K43" s="56" t="s">
        <v>1077</v>
      </c>
      <c r="L43" s="56" t="s">
        <v>1064</v>
      </c>
      <c r="M43" s="81" t="s">
        <v>1104</v>
      </c>
      <c r="N43" s="60" t="s">
        <v>1198</v>
      </c>
      <c r="O43" s="26" t="s">
        <v>1064</v>
      </c>
      <c r="P43" s="73" t="s">
        <v>1219</v>
      </c>
      <c r="Q43" s="74" t="s">
        <v>1250</v>
      </c>
    </row>
    <row r="44" spans="2:17" ht="33.75">
      <c r="B44" s="308" t="s">
        <v>790</v>
      </c>
      <c r="C44" s="309"/>
      <c r="D44" s="26" t="s">
        <v>924</v>
      </c>
      <c r="E44" s="26" t="s">
        <v>1147</v>
      </c>
      <c r="F44" s="26" t="s">
        <v>112</v>
      </c>
      <c r="G44" s="26" t="s">
        <v>1118</v>
      </c>
      <c r="H44" s="26"/>
      <c r="I44" s="66" t="s">
        <v>1066</v>
      </c>
      <c r="J44" s="79" t="s">
        <v>502</v>
      </c>
      <c r="K44" s="56" t="s">
        <v>361</v>
      </c>
      <c r="L44" s="56" t="s">
        <v>457</v>
      </c>
      <c r="M44" s="26" t="s">
        <v>924</v>
      </c>
      <c r="N44" s="60" t="s">
        <v>1066</v>
      </c>
      <c r="O44" s="26" t="s">
        <v>1066</v>
      </c>
      <c r="P44" s="73" t="s">
        <v>1220</v>
      </c>
      <c r="Q44" s="74" t="s">
        <v>1252</v>
      </c>
    </row>
    <row r="45" spans="2:17" ht="33.75">
      <c r="B45" s="308" t="s">
        <v>791</v>
      </c>
      <c r="C45" s="309"/>
      <c r="D45" s="81" t="s">
        <v>1141</v>
      </c>
      <c r="E45" s="26" t="s">
        <v>1146</v>
      </c>
      <c r="F45" s="26" t="s">
        <v>1172</v>
      </c>
      <c r="G45" s="26" t="s">
        <v>1114</v>
      </c>
      <c r="H45" s="26" t="s">
        <v>1127</v>
      </c>
      <c r="I45" s="66" t="s">
        <v>694</v>
      </c>
      <c r="J45" s="60" t="s">
        <v>86</v>
      </c>
      <c r="K45" s="56" t="s">
        <v>1084</v>
      </c>
      <c r="L45" s="56" t="s">
        <v>505</v>
      </c>
      <c r="M45" s="26" t="s">
        <v>1105</v>
      </c>
      <c r="N45" s="60" t="s">
        <v>1201</v>
      </c>
      <c r="O45" s="26" t="s">
        <v>1067</v>
      </c>
      <c r="P45" s="73" t="s">
        <v>1221</v>
      </c>
      <c r="Q45" s="74" t="s">
        <v>1251</v>
      </c>
    </row>
    <row r="46" spans="2:17" ht="13.5" thickBot="1">
      <c r="D46" s="28"/>
      <c r="E46" s="28"/>
      <c r="F46" s="28"/>
      <c r="G46" s="28"/>
      <c r="H46" s="28"/>
      <c r="I46" s="28"/>
      <c r="J46" s="63"/>
      <c r="K46" s="58"/>
      <c r="L46" s="58"/>
      <c r="M46" s="28"/>
      <c r="N46" s="63"/>
      <c r="O46" s="28"/>
      <c r="P46" s="77"/>
      <c r="Q46" s="78"/>
    </row>
    <row r="47" spans="2:17" ht="16.5" thickBot="1">
      <c r="B47" s="40" t="s">
        <v>641</v>
      </c>
      <c r="C47" s="41"/>
      <c r="D47" s="29"/>
      <c r="E47" s="29"/>
      <c r="F47" s="29"/>
      <c r="G47" s="29"/>
      <c r="H47" s="29"/>
      <c r="I47" s="29"/>
      <c r="J47" s="64"/>
      <c r="K47" s="59"/>
      <c r="L47" s="59"/>
      <c r="M47" s="29"/>
      <c r="N47" s="64"/>
      <c r="O47" s="29"/>
      <c r="P47" s="69"/>
      <c r="Q47" s="69"/>
    </row>
    <row r="48" spans="2:17" ht="45">
      <c r="B48" s="321" t="s">
        <v>792</v>
      </c>
      <c r="C48" s="322"/>
      <c r="D48" s="66" t="s">
        <v>1253</v>
      </c>
      <c r="E48" s="66" t="s">
        <v>1254</v>
      </c>
      <c r="F48" s="66" t="s">
        <v>1169</v>
      </c>
      <c r="G48" s="88" t="s">
        <v>1115</v>
      </c>
      <c r="H48" s="66" t="s">
        <v>1257</v>
      </c>
      <c r="I48" s="65" t="s">
        <v>1258</v>
      </c>
      <c r="J48" s="80" t="s">
        <v>1259</v>
      </c>
      <c r="K48" s="87" t="s">
        <v>1260</v>
      </c>
      <c r="L48" s="56" t="s">
        <v>1092</v>
      </c>
      <c r="M48" s="88" t="s">
        <v>1123</v>
      </c>
      <c r="N48" s="80" t="s">
        <v>1261</v>
      </c>
      <c r="O48" s="66" t="s">
        <v>1262</v>
      </c>
      <c r="P48" s="73" t="s">
        <v>1222</v>
      </c>
      <c r="Q48" s="74" t="s">
        <v>1239</v>
      </c>
    </row>
    <row r="49" spans="2:17" ht="45">
      <c r="B49" s="313" t="s">
        <v>793</v>
      </c>
      <c r="C49" s="314"/>
      <c r="D49" s="26" t="s">
        <v>1188</v>
      </c>
      <c r="E49" s="66" t="s">
        <v>1280</v>
      </c>
      <c r="F49" s="66" t="s">
        <v>1263</v>
      </c>
      <c r="G49" s="88" t="s">
        <v>1119</v>
      </c>
      <c r="H49" s="66" t="s">
        <v>1264</v>
      </c>
      <c r="I49" s="66" t="s">
        <v>1265</v>
      </c>
      <c r="J49" s="60" t="s">
        <v>1156</v>
      </c>
      <c r="K49" s="56" t="s">
        <v>1079</v>
      </c>
      <c r="L49" s="87" t="s">
        <v>1266</v>
      </c>
      <c r="M49" s="66" t="s">
        <v>1267</v>
      </c>
      <c r="N49" s="80" t="s">
        <v>1268</v>
      </c>
      <c r="O49" s="66" t="s">
        <v>1269</v>
      </c>
      <c r="P49" s="73" t="s">
        <v>1223</v>
      </c>
      <c r="Q49" s="74" t="s">
        <v>1240</v>
      </c>
    </row>
    <row r="50" spans="2:17" ht="45">
      <c r="B50" s="313" t="s">
        <v>794</v>
      </c>
      <c r="C50" s="314"/>
      <c r="D50" s="66" t="s">
        <v>1189</v>
      </c>
      <c r="E50" s="66" t="s">
        <v>1270</v>
      </c>
      <c r="F50" s="26" t="s">
        <v>1170</v>
      </c>
      <c r="G50" s="26" t="s">
        <v>228</v>
      </c>
      <c r="H50" s="26" t="s">
        <v>1128</v>
      </c>
      <c r="I50" s="66" t="s">
        <v>1271</v>
      </c>
      <c r="J50" s="60" t="s">
        <v>1160</v>
      </c>
      <c r="K50" s="87" t="s">
        <v>1272</v>
      </c>
      <c r="L50" s="87" t="s">
        <v>1273</v>
      </c>
      <c r="M50" s="26" t="s">
        <v>1106</v>
      </c>
      <c r="N50" s="80" t="s">
        <v>1274</v>
      </c>
      <c r="O50" s="26" t="s">
        <v>1071</v>
      </c>
      <c r="P50" s="73" t="s">
        <v>1224</v>
      </c>
      <c r="Q50" s="74" t="s">
        <v>1241</v>
      </c>
    </row>
    <row r="51" spans="2:17" ht="56.25">
      <c r="B51" s="313" t="s">
        <v>795</v>
      </c>
      <c r="C51" s="314"/>
      <c r="D51" s="66" t="s">
        <v>1279</v>
      </c>
      <c r="E51" s="88" t="s">
        <v>1148</v>
      </c>
      <c r="F51" s="26" t="s">
        <v>605</v>
      </c>
      <c r="G51" s="26" t="s">
        <v>1009</v>
      </c>
      <c r="H51" s="88" t="s">
        <v>1129</v>
      </c>
      <c r="I51" s="88" t="s">
        <v>1183</v>
      </c>
      <c r="J51" s="60" t="s">
        <v>1161</v>
      </c>
      <c r="K51" s="56" t="s">
        <v>1080</v>
      </c>
      <c r="L51" s="87" t="s">
        <v>1278</v>
      </c>
      <c r="M51" s="66" t="s">
        <v>1277</v>
      </c>
      <c r="N51" s="80" t="s">
        <v>1276</v>
      </c>
      <c r="O51" s="66" t="s">
        <v>1275</v>
      </c>
      <c r="P51" s="73" t="s">
        <v>1225</v>
      </c>
      <c r="Q51" s="74" t="s">
        <v>1242</v>
      </c>
    </row>
    <row r="52" spans="2:17" ht="45" customHeight="1">
      <c r="B52" s="330" t="s">
        <v>1243</v>
      </c>
      <c r="C52" s="314"/>
      <c r="D52" s="26" t="s">
        <v>1142</v>
      </c>
      <c r="E52" s="26" t="s">
        <v>1149</v>
      </c>
      <c r="F52" s="26" t="s">
        <v>1187</v>
      </c>
      <c r="G52" s="26" t="s">
        <v>1120</v>
      </c>
      <c r="H52" s="26" t="s">
        <v>1130</v>
      </c>
      <c r="I52" s="66" t="s">
        <v>1184</v>
      </c>
      <c r="J52" s="60" t="s">
        <v>1157</v>
      </c>
      <c r="K52" s="56" t="s">
        <v>1096</v>
      </c>
      <c r="L52" s="56" t="s">
        <v>1094</v>
      </c>
      <c r="M52" s="26" t="s">
        <v>1107</v>
      </c>
      <c r="N52" s="60" t="s">
        <v>1202</v>
      </c>
      <c r="O52" s="26" t="s">
        <v>1070</v>
      </c>
      <c r="P52" s="73" t="s">
        <v>263</v>
      </c>
      <c r="Q52" s="74" t="s">
        <v>263</v>
      </c>
    </row>
    <row r="53" spans="2:17" ht="26.25" customHeight="1">
      <c r="B53" s="330" t="s">
        <v>1244</v>
      </c>
      <c r="C53" s="314"/>
      <c r="D53" s="26" t="s">
        <v>1174</v>
      </c>
      <c r="E53" s="26" t="s">
        <v>1151</v>
      </c>
      <c r="F53" s="26" t="s">
        <v>1173</v>
      </c>
      <c r="G53" s="26" t="s">
        <v>1121</v>
      </c>
      <c r="H53" s="26" t="s">
        <v>1131</v>
      </c>
      <c r="I53" s="66" t="s">
        <v>1185</v>
      </c>
      <c r="J53" s="60" t="s">
        <v>1158</v>
      </c>
      <c r="K53" s="56" t="s">
        <v>1085</v>
      </c>
      <c r="L53" s="56" t="s">
        <v>1095</v>
      </c>
      <c r="M53" s="26" t="s">
        <v>1108</v>
      </c>
      <c r="N53" s="60" t="s">
        <v>1199</v>
      </c>
      <c r="O53" s="26" t="s">
        <v>1068</v>
      </c>
      <c r="P53" s="73" t="s">
        <v>263</v>
      </c>
      <c r="Q53" s="74" t="s">
        <v>263</v>
      </c>
    </row>
    <row r="54" spans="2:17" ht="26.25" customHeight="1" thickBot="1">
      <c r="B54" s="316" t="s">
        <v>648</v>
      </c>
      <c r="C54" s="317"/>
      <c r="D54" s="27" t="s">
        <v>1143</v>
      </c>
      <c r="E54" s="27" t="s">
        <v>1150</v>
      </c>
      <c r="F54" s="27" t="s">
        <v>1171</v>
      </c>
      <c r="G54" s="27" t="s">
        <v>1122</v>
      </c>
      <c r="H54" s="27" t="s">
        <v>1132</v>
      </c>
      <c r="I54" s="68" t="s">
        <v>1186</v>
      </c>
      <c r="J54" s="62" t="s">
        <v>1159</v>
      </c>
      <c r="K54" s="57" t="s">
        <v>1078</v>
      </c>
      <c r="L54" s="57" t="s">
        <v>1093</v>
      </c>
      <c r="M54" s="27" t="s">
        <v>1109</v>
      </c>
      <c r="N54" s="62" t="s">
        <v>1200</v>
      </c>
      <c r="O54" s="27" t="s">
        <v>1069</v>
      </c>
      <c r="P54" s="75" t="s">
        <v>263</v>
      </c>
      <c r="Q54" s="76" t="s">
        <v>263</v>
      </c>
    </row>
  </sheetData>
  <mergeCells count="27">
    <mergeCell ref="B37:C37"/>
    <mergeCell ref="D2:E2"/>
    <mergeCell ref="B27:C27"/>
    <mergeCell ref="B28:C28"/>
    <mergeCell ref="B29:C29"/>
    <mergeCell ref="B30:C30"/>
    <mergeCell ref="B31:C31"/>
    <mergeCell ref="B32:C32"/>
    <mergeCell ref="B33:C33"/>
    <mergeCell ref="B34:C34"/>
    <mergeCell ref="B35:C35"/>
    <mergeCell ref="B36:C36"/>
    <mergeCell ref="B43:C43"/>
    <mergeCell ref="B52:C52"/>
    <mergeCell ref="B53:C53"/>
    <mergeCell ref="B54:C54"/>
    <mergeCell ref="B44:C44"/>
    <mergeCell ref="B45:C45"/>
    <mergeCell ref="B48:C48"/>
    <mergeCell ref="B49:C49"/>
    <mergeCell ref="B50:C50"/>
    <mergeCell ref="B51:C51"/>
    <mergeCell ref="B38:C38"/>
    <mergeCell ref="B39:C39"/>
    <mergeCell ref="B40:C40"/>
    <mergeCell ref="B41:C41"/>
    <mergeCell ref="B42:C42"/>
  </mergeCells>
  <pageMargins left="0.75" right="0.75" top="1" bottom="1" header="0.5" footer="0.5"/>
  <pageSetup paperSize="5" scale="42" orientation="landscape" r:id="rId1"/>
  <headerFooter alignWithMargins="0"/>
  <drawing r:id="rId2"/>
</worksheet>
</file>

<file path=xl/worksheets/sheet5.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sheetPr>
    <pageSetUpPr fitToPage="1"/>
  </sheetPr>
  <dimension ref="B2:AD54"/>
  <sheetViews>
    <sheetView workbookViewId="0">
      <pane xSplit="3" ySplit="4" topLeftCell="D5" activePane="bottomRight" state="frozen"/>
      <selection pane="topRight" activeCell="D1" sqref="D1"/>
      <selection pane="bottomLeft" activeCell="A5" sqref="A5"/>
      <selection pane="bottomRight" activeCell="D16" sqref="D16"/>
    </sheetView>
  </sheetViews>
  <sheetFormatPr defaultColWidth="8.85546875" defaultRowHeight="12.75"/>
  <cols>
    <col min="1" max="1" width="1.85546875" customWidth="1"/>
    <col min="3" max="3" width="13.42578125" customWidth="1"/>
    <col min="4" max="15" width="18.85546875" style="30" customWidth="1"/>
    <col min="16" max="16" width="20.42578125" style="30" customWidth="1"/>
    <col min="17" max="17" width="33.42578125" style="30" customWidth="1"/>
    <col min="19" max="30" width="0" hidden="1" customWidth="1"/>
  </cols>
  <sheetData>
    <row r="2" spans="2:30" ht="23.25">
      <c r="D2" s="324" t="s">
        <v>16</v>
      </c>
      <c r="E2" s="324"/>
    </row>
    <row r="3" spans="2:30" ht="13.5" thickBot="1"/>
    <row r="4" spans="2:30" ht="13.5" thickBot="1">
      <c r="D4" s="38" t="s">
        <v>797</v>
      </c>
      <c r="E4" s="38" t="s">
        <v>798</v>
      </c>
      <c r="F4" s="38" t="s">
        <v>961</v>
      </c>
      <c r="G4" s="38" t="s">
        <v>636</v>
      </c>
      <c r="H4" s="38" t="s">
        <v>637</v>
      </c>
      <c r="I4" s="38" t="s">
        <v>633</v>
      </c>
      <c r="J4" s="38" t="s">
        <v>638</v>
      </c>
      <c r="K4" s="38" t="s">
        <v>639</v>
      </c>
      <c r="L4" s="38" t="s">
        <v>634</v>
      </c>
      <c r="M4" s="38" t="s">
        <v>801</v>
      </c>
      <c r="N4" s="38" t="s">
        <v>485</v>
      </c>
      <c r="O4" s="38" t="s">
        <v>640</v>
      </c>
      <c r="P4" s="31" t="s">
        <v>368</v>
      </c>
      <c r="Q4" s="31" t="s">
        <v>715</v>
      </c>
    </row>
    <row r="5" spans="2:30" ht="16.5" thickBot="1">
      <c r="B5" s="8" t="s">
        <v>749</v>
      </c>
      <c r="C5" s="11"/>
      <c r="D5" s="29"/>
      <c r="E5" s="29"/>
      <c r="F5" s="29"/>
      <c r="G5" s="29"/>
      <c r="H5" s="29"/>
      <c r="I5" s="29"/>
      <c r="J5" s="29"/>
      <c r="K5" s="29"/>
      <c r="L5" s="29"/>
      <c r="M5" s="29"/>
      <c r="N5" s="29"/>
      <c r="O5" s="29"/>
      <c r="P5" s="34"/>
      <c r="Q5" s="32"/>
      <c r="S5" t="s">
        <v>369</v>
      </c>
      <c r="T5" t="s">
        <v>370</v>
      </c>
      <c r="U5" t="s">
        <v>371</v>
      </c>
      <c r="V5" t="s">
        <v>372</v>
      </c>
      <c r="W5" t="s">
        <v>373</v>
      </c>
      <c r="X5" t="s">
        <v>374</v>
      </c>
      <c r="Y5" t="s">
        <v>375</v>
      </c>
      <c r="Z5" t="s">
        <v>376</v>
      </c>
      <c r="AA5" t="s">
        <v>377</v>
      </c>
      <c r="AB5" t="s">
        <v>378</v>
      </c>
      <c r="AC5" t="s">
        <v>379</v>
      </c>
      <c r="AD5" t="s">
        <v>380</v>
      </c>
    </row>
    <row r="6" spans="2:30" ht="22.5">
      <c r="B6" s="7"/>
      <c r="C6" s="12" t="s">
        <v>750</v>
      </c>
      <c r="D6" s="25" t="s">
        <v>807</v>
      </c>
      <c r="E6" s="25" t="s">
        <v>804</v>
      </c>
      <c r="F6" s="25" t="s">
        <v>804</v>
      </c>
      <c r="G6" s="25" t="s">
        <v>487</v>
      </c>
      <c r="H6" s="25" t="s">
        <v>807</v>
      </c>
      <c r="I6" s="25" t="s">
        <v>807</v>
      </c>
      <c r="J6" s="25" t="s">
        <v>487</v>
      </c>
      <c r="K6" s="55" t="s">
        <v>487</v>
      </c>
      <c r="L6" s="55" t="s">
        <v>807</v>
      </c>
      <c r="M6" s="25" t="s">
        <v>807</v>
      </c>
      <c r="N6" s="25" t="s">
        <v>1000</v>
      </c>
      <c r="O6" s="25" t="s">
        <v>803</v>
      </c>
      <c r="P6" s="51" t="s">
        <v>1034</v>
      </c>
      <c r="Q6" s="35" t="s">
        <v>804</v>
      </c>
      <c r="S6">
        <f t="shared" ref="S6:S17" si="0">COUNTIF(D6:O6,"Pickering Dynasty")</f>
        <v>3</v>
      </c>
      <c r="T6">
        <f t="shared" ref="T6:T17" si="1">COUNTIF(D6:O6,"Whitby Poo Dogs")</f>
        <v>0</v>
      </c>
      <c r="U6">
        <f t="shared" ref="U6:U17" si="2">COUNTIF(D6:O6,"Ajax Super Sods")</f>
        <v>0</v>
      </c>
      <c r="V6">
        <f t="shared" ref="V6:V17" si="3">COUNTIF(D6:O6,"Frankford Fury")</f>
        <v>1</v>
      </c>
      <c r="W6">
        <f t="shared" ref="W6:W17" si="4">COUNTIF(D6:O6,"Beaverton Gaping Gash")</f>
        <v>2</v>
      </c>
      <c r="X6">
        <f t="shared" ref="X6:X17" si="5">COUNTIF(D6:O6,"London Tribe")</f>
        <v>0</v>
      </c>
      <c r="Y6">
        <f t="shared" ref="Y6:Y17" si="6">COUNTIF(D6:O6,"Brooklin Legacy")</f>
        <v>0</v>
      </c>
      <c r="Z6">
        <f t="shared" ref="Z6:Z17" si="7">COUNTIF(D6:O6,"North York Muff Divers")</f>
        <v>0</v>
      </c>
      <c r="AA6">
        <f t="shared" ref="AA6:AA17" si="8">COUNTIF(D6:O6,"Etobicoke Crackheads")</f>
        <v>0</v>
      </c>
      <c r="AB6">
        <f t="shared" ref="AB6:AB17" si="9">COUNTIF(D6:O6,"Nomads")</f>
        <v>0</v>
      </c>
      <c r="AC6">
        <f t="shared" ref="AC6:AC17" si="10">COUNTIF(D6:O6,"Aurora Asshats")</f>
        <v>0</v>
      </c>
      <c r="AD6">
        <f t="shared" ref="AD6:AD17" si="11">COUNTIF(D6:O6,"Durham Dick Dogs")</f>
        <v>5</v>
      </c>
    </row>
    <row r="7" spans="2:30">
      <c r="B7" s="2"/>
      <c r="C7" s="13" t="s">
        <v>751</v>
      </c>
      <c r="D7" s="26" t="s">
        <v>487</v>
      </c>
      <c r="E7" s="26" t="s">
        <v>487</v>
      </c>
      <c r="F7" s="26" t="s">
        <v>487</v>
      </c>
      <c r="G7" s="26" t="s">
        <v>807</v>
      </c>
      <c r="H7" s="26" t="s">
        <v>808</v>
      </c>
      <c r="I7" s="25" t="s">
        <v>804</v>
      </c>
      <c r="J7" s="26" t="s">
        <v>807</v>
      </c>
      <c r="K7" s="56" t="s">
        <v>804</v>
      </c>
      <c r="L7" s="56" t="s">
        <v>804</v>
      </c>
      <c r="M7" s="26" t="s">
        <v>487</v>
      </c>
      <c r="N7" s="26" t="s">
        <v>654</v>
      </c>
      <c r="O7" s="26" t="s">
        <v>804</v>
      </c>
      <c r="P7" s="52" t="s">
        <v>804</v>
      </c>
      <c r="Q7" s="36" t="s">
        <v>487</v>
      </c>
      <c r="S7">
        <f t="shared" si="0"/>
        <v>4</v>
      </c>
      <c r="T7">
        <f t="shared" si="1"/>
        <v>1</v>
      </c>
      <c r="U7">
        <f t="shared" si="2"/>
        <v>0</v>
      </c>
      <c r="V7">
        <f t="shared" si="3"/>
        <v>0</v>
      </c>
      <c r="W7">
        <f t="shared" si="4"/>
        <v>4</v>
      </c>
      <c r="X7">
        <f t="shared" si="5"/>
        <v>0</v>
      </c>
      <c r="Y7">
        <f t="shared" si="6"/>
        <v>0</v>
      </c>
      <c r="Z7">
        <f t="shared" si="7"/>
        <v>0</v>
      </c>
      <c r="AA7">
        <f t="shared" si="8"/>
        <v>0</v>
      </c>
      <c r="AB7">
        <f t="shared" si="9"/>
        <v>0</v>
      </c>
      <c r="AC7">
        <f t="shared" si="10"/>
        <v>0</v>
      </c>
      <c r="AD7">
        <f t="shared" si="11"/>
        <v>2</v>
      </c>
    </row>
    <row r="8" spans="2:30">
      <c r="B8" s="2"/>
      <c r="C8" s="13" t="s">
        <v>752</v>
      </c>
      <c r="D8" s="25" t="s">
        <v>804</v>
      </c>
      <c r="E8" s="25" t="s">
        <v>807</v>
      </c>
      <c r="F8" s="26" t="s">
        <v>803</v>
      </c>
      <c r="G8" s="26" t="s">
        <v>804</v>
      </c>
      <c r="H8" s="25" t="s">
        <v>804</v>
      </c>
      <c r="I8" s="26" t="s">
        <v>487</v>
      </c>
      <c r="J8" s="26" t="s">
        <v>804</v>
      </c>
      <c r="K8" s="56" t="s">
        <v>807</v>
      </c>
      <c r="L8" s="56" t="s">
        <v>487</v>
      </c>
      <c r="M8" s="26" t="s">
        <v>804</v>
      </c>
      <c r="N8" s="26" t="s">
        <v>487</v>
      </c>
      <c r="O8" s="26" t="s">
        <v>487</v>
      </c>
      <c r="P8" s="52" t="s">
        <v>487</v>
      </c>
      <c r="Q8" s="36" t="s">
        <v>807</v>
      </c>
      <c r="S8">
        <f t="shared" si="0"/>
        <v>4</v>
      </c>
      <c r="T8">
        <f t="shared" si="1"/>
        <v>0</v>
      </c>
      <c r="U8">
        <f t="shared" si="2"/>
        <v>0</v>
      </c>
      <c r="V8">
        <f t="shared" si="3"/>
        <v>1</v>
      </c>
      <c r="W8">
        <f t="shared" si="4"/>
        <v>5</v>
      </c>
      <c r="X8">
        <f t="shared" si="5"/>
        <v>0</v>
      </c>
      <c r="Y8">
        <f t="shared" si="6"/>
        <v>0</v>
      </c>
      <c r="Z8">
        <f t="shared" si="7"/>
        <v>0</v>
      </c>
      <c r="AA8">
        <f t="shared" si="8"/>
        <v>0</v>
      </c>
      <c r="AB8">
        <f t="shared" si="9"/>
        <v>0</v>
      </c>
      <c r="AC8">
        <f t="shared" si="10"/>
        <v>0</v>
      </c>
      <c r="AD8">
        <f t="shared" si="11"/>
        <v>2</v>
      </c>
    </row>
    <row r="9" spans="2:30">
      <c r="B9" s="2"/>
      <c r="C9" s="13" t="s">
        <v>753</v>
      </c>
      <c r="D9" s="26" t="s">
        <v>803</v>
      </c>
      <c r="E9" s="26" t="s">
        <v>803</v>
      </c>
      <c r="F9" s="26" t="s">
        <v>806</v>
      </c>
      <c r="G9" s="26" t="s">
        <v>808</v>
      </c>
      <c r="H9" s="26" t="s">
        <v>487</v>
      </c>
      <c r="I9" s="26" t="s">
        <v>806</v>
      </c>
      <c r="J9" s="26" t="s">
        <v>808</v>
      </c>
      <c r="K9" s="56" t="s">
        <v>808</v>
      </c>
      <c r="L9" s="56" t="s">
        <v>803</v>
      </c>
      <c r="M9" s="26" t="s">
        <v>803</v>
      </c>
      <c r="N9" s="26" t="s">
        <v>803</v>
      </c>
      <c r="O9" s="26" t="s">
        <v>807</v>
      </c>
      <c r="P9" s="52" t="s">
        <v>803</v>
      </c>
      <c r="Q9" s="36" t="s">
        <v>809</v>
      </c>
      <c r="S9">
        <f t="shared" si="0"/>
        <v>1</v>
      </c>
      <c r="T9">
        <f t="shared" si="1"/>
        <v>3</v>
      </c>
      <c r="U9">
        <f t="shared" si="2"/>
        <v>2</v>
      </c>
      <c r="V9">
        <f t="shared" si="3"/>
        <v>5</v>
      </c>
      <c r="W9">
        <f t="shared" si="4"/>
        <v>0</v>
      </c>
      <c r="X9">
        <f t="shared" si="5"/>
        <v>0</v>
      </c>
      <c r="Y9">
        <f t="shared" si="6"/>
        <v>0</v>
      </c>
      <c r="Z9">
        <f t="shared" si="7"/>
        <v>0</v>
      </c>
      <c r="AA9">
        <f t="shared" si="8"/>
        <v>0</v>
      </c>
      <c r="AB9">
        <f t="shared" si="9"/>
        <v>0</v>
      </c>
      <c r="AC9">
        <f t="shared" si="10"/>
        <v>0</v>
      </c>
      <c r="AD9">
        <f t="shared" si="11"/>
        <v>1</v>
      </c>
    </row>
    <row r="10" spans="2:30">
      <c r="B10" s="2"/>
      <c r="C10" s="13" t="s">
        <v>754</v>
      </c>
      <c r="D10" s="26" t="s">
        <v>806</v>
      </c>
      <c r="E10" s="26" t="s">
        <v>806</v>
      </c>
      <c r="F10" s="26" t="s">
        <v>654</v>
      </c>
      <c r="G10" s="26" t="s">
        <v>806</v>
      </c>
      <c r="H10" s="26" t="s">
        <v>806</v>
      </c>
      <c r="I10" s="26" t="s">
        <v>808</v>
      </c>
      <c r="J10" s="26" t="s">
        <v>803</v>
      </c>
      <c r="K10" s="56" t="s">
        <v>803</v>
      </c>
      <c r="L10" s="56" t="s">
        <v>837</v>
      </c>
      <c r="M10" s="26" t="s">
        <v>808</v>
      </c>
      <c r="N10" s="26" t="s">
        <v>808</v>
      </c>
      <c r="O10" s="26" t="s">
        <v>837</v>
      </c>
      <c r="P10" s="52" t="s">
        <v>808</v>
      </c>
      <c r="Q10" s="36" t="s">
        <v>803</v>
      </c>
      <c r="S10">
        <f t="shared" si="0"/>
        <v>0</v>
      </c>
      <c r="T10">
        <f t="shared" si="1"/>
        <v>3</v>
      </c>
      <c r="U10">
        <f t="shared" si="2"/>
        <v>4</v>
      </c>
      <c r="V10">
        <f t="shared" si="3"/>
        <v>2</v>
      </c>
      <c r="W10">
        <f t="shared" si="4"/>
        <v>0</v>
      </c>
      <c r="X10">
        <f t="shared" si="5"/>
        <v>2</v>
      </c>
      <c r="Y10">
        <f t="shared" si="6"/>
        <v>0</v>
      </c>
      <c r="Z10">
        <f t="shared" si="7"/>
        <v>0</v>
      </c>
      <c r="AA10">
        <f t="shared" si="8"/>
        <v>0</v>
      </c>
      <c r="AB10">
        <f t="shared" si="9"/>
        <v>0</v>
      </c>
      <c r="AC10">
        <f t="shared" si="10"/>
        <v>0</v>
      </c>
      <c r="AD10">
        <f t="shared" si="11"/>
        <v>0</v>
      </c>
    </row>
    <row r="11" spans="2:30">
      <c r="B11" s="2"/>
      <c r="C11" s="13" t="s">
        <v>755</v>
      </c>
      <c r="D11" s="26" t="s">
        <v>837</v>
      </c>
      <c r="E11" s="26" t="s">
        <v>486</v>
      </c>
      <c r="F11" s="26" t="s">
        <v>486</v>
      </c>
      <c r="G11" s="26" t="s">
        <v>486</v>
      </c>
      <c r="H11" s="26" t="s">
        <v>486</v>
      </c>
      <c r="I11" s="26" t="s">
        <v>803</v>
      </c>
      <c r="J11" s="26" t="s">
        <v>806</v>
      </c>
      <c r="K11" s="56" t="s">
        <v>809</v>
      </c>
      <c r="L11" s="56" t="s">
        <v>808</v>
      </c>
      <c r="M11" s="26" t="s">
        <v>806</v>
      </c>
      <c r="N11" s="26" t="s">
        <v>837</v>
      </c>
      <c r="O11" s="26" t="s">
        <v>486</v>
      </c>
      <c r="P11" s="52" t="s">
        <v>837</v>
      </c>
      <c r="Q11" s="36" t="s">
        <v>808</v>
      </c>
      <c r="S11">
        <f t="shared" si="0"/>
        <v>0</v>
      </c>
      <c r="T11">
        <f t="shared" si="1"/>
        <v>1</v>
      </c>
      <c r="U11">
        <f t="shared" si="2"/>
        <v>2</v>
      </c>
      <c r="V11">
        <f t="shared" si="3"/>
        <v>1</v>
      </c>
      <c r="W11">
        <f t="shared" si="4"/>
        <v>0</v>
      </c>
      <c r="X11">
        <f t="shared" si="5"/>
        <v>2</v>
      </c>
      <c r="Y11">
        <f t="shared" si="6"/>
        <v>0</v>
      </c>
      <c r="Z11">
        <f t="shared" si="7"/>
        <v>0</v>
      </c>
      <c r="AA11">
        <f t="shared" si="8"/>
        <v>1</v>
      </c>
      <c r="AB11">
        <f t="shared" si="9"/>
        <v>0</v>
      </c>
      <c r="AC11">
        <f t="shared" si="10"/>
        <v>5</v>
      </c>
      <c r="AD11">
        <f t="shared" si="11"/>
        <v>0</v>
      </c>
    </row>
    <row r="12" spans="2:30">
      <c r="B12" s="2"/>
      <c r="C12" s="13" t="s">
        <v>756</v>
      </c>
      <c r="D12" s="26" t="s">
        <v>808</v>
      </c>
      <c r="E12" s="26" t="s">
        <v>837</v>
      </c>
      <c r="F12" s="26" t="s">
        <v>808</v>
      </c>
      <c r="G12" s="26" t="s">
        <v>809</v>
      </c>
      <c r="H12" s="26" t="s">
        <v>803</v>
      </c>
      <c r="I12" s="26" t="s">
        <v>809</v>
      </c>
      <c r="J12" s="26" t="s">
        <v>486</v>
      </c>
      <c r="K12" s="56" t="s">
        <v>491</v>
      </c>
      <c r="L12" s="56" t="s">
        <v>809</v>
      </c>
      <c r="M12" s="26" t="s">
        <v>809</v>
      </c>
      <c r="N12" s="26" t="s">
        <v>486</v>
      </c>
      <c r="O12" s="26" t="s">
        <v>808</v>
      </c>
      <c r="P12" s="52" t="s">
        <v>806</v>
      </c>
      <c r="Q12" s="36" t="s">
        <v>486</v>
      </c>
      <c r="S12">
        <f t="shared" si="0"/>
        <v>0</v>
      </c>
      <c r="T12">
        <f t="shared" si="1"/>
        <v>3</v>
      </c>
      <c r="U12">
        <f t="shared" si="2"/>
        <v>0</v>
      </c>
      <c r="V12">
        <f t="shared" si="3"/>
        <v>1</v>
      </c>
      <c r="W12">
        <f t="shared" si="4"/>
        <v>0</v>
      </c>
      <c r="X12">
        <f t="shared" si="5"/>
        <v>1</v>
      </c>
      <c r="Y12">
        <f t="shared" si="6"/>
        <v>1</v>
      </c>
      <c r="Z12">
        <f t="shared" si="7"/>
        <v>0</v>
      </c>
      <c r="AA12">
        <f t="shared" si="8"/>
        <v>4</v>
      </c>
      <c r="AB12">
        <f t="shared" si="9"/>
        <v>0</v>
      </c>
      <c r="AC12">
        <f t="shared" si="10"/>
        <v>2</v>
      </c>
      <c r="AD12">
        <f t="shared" si="11"/>
        <v>0</v>
      </c>
    </row>
    <row r="13" spans="2:30">
      <c r="B13" s="2"/>
      <c r="C13" s="13" t="s">
        <v>757</v>
      </c>
      <c r="D13" s="26" t="s">
        <v>486</v>
      </c>
      <c r="E13" s="26" t="s">
        <v>809</v>
      </c>
      <c r="F13" s="26" t="s">
        <v>837</v>
      </c>
      <c r="G13" s="26" t="s">
        <v>491</v>
      </c>
      <c r="H13" s="26" t="s">
        <v>809</v>
      </c>
      <c r="I13" s="26" t="s">
        <v>837</v>
      </c>
      <c r="J13" s="26" t="s">
        <v>491</v>
      </c>
      <c r="K13" s="56" t="s">
        <v>806</v>
      </c>
      <c r="L13" s="56" t="s">
        <v>806</v>
      </c>
      <c r="M13" s="26" t="s">
        <v>486</v>
      </c>
      <c r="N13" s="26" t="s">
        <v>809</v>
      </c>
      <c r="O13" s="26" t="s">
        <v>806</v>
      </c>
      <c r="P13" s="52" t="s">
        <v>486</v>
      </c>
      <c r="Q13" s="36" t="s">
        <v>837</v>
      </c>
      <c r="S13">
        <f t="shared" si="0"/>
        <v>0</v>
      </c>
      <c r="T13">
        <f t="shared" si="1"/>
        <v>0</v>
      </c>
      <c r="U13">
        <f t="shared" si="2"/>
        <v>3</v>
      </c>
      <c r="V13">
        <f t="shared" si="3"/>
        <v>0</v>
      </c>
      <c r="W13">
        <f t="shared" si="4"/>
        <v>0</v>
      </c>
      <c r="X13">
        <f t="shared" si="5"/>
        <v>2</v>
      </c>
      <c r="Y13">
        <f t="shared" si="6"/>
        <v>2</v>
      </c>
      <c r="Z13">
        <f t="shared" si="7"/>
        <v>0</v>
      </c>
      <c r="AA13">
        <f t="shared" si="8"/>
        <v>3</v>
      </c>
      <c r="AB13">
        <f t="shared" si="9"/>
        <v>0</v>
      </c>
      <c r="AC13">
        <f t="shared" si="10"/>
        <v>2</v>
      </c>
      <c r="AD13">
        <f t="shared" si="11"/>
        <v>0</v>
      </c>
    </row>
    <row r="14" spans="2:30">
      <c r="B14" s="2"/>
      <c r="C14" s="13" t="s">
        <v>758</v>
      </c>
      <c r="D14" s="26" t="s">
        <v>809</v>
      </c>
      <c r="E14" s="26" t="s">
        <v>808</v>
      </c>
      <c r="F14" s="26" t="s">
        <v>488</v>
      </c>
      <c r="G14" s="26" t="s">
        <v>803</v>
      </c>
      <c r="H14" s="26" t="s">
        <v>837</v>
      </c>
      <c r="I14" s="26" t="s">
        <v>486</v>
      </c>
      <c r="J14" s="26" t="s">
        <v>809</v>
      </c>
      <c r="K14" s="56" t="s">
        <v>837</v>
      </c>
      <c r="L14" s="56" t="s">
        <v>486</v>
      </c>
      <c r="M14" s="26" t="s">
        <v>837</v>
      </c>
      <c r="N14" s="26" t="s">
        <v>806</v>
      </c>
      <c r="O14" s="26" t="s">
        <v>809</v>
      </c>
      <c r="P14" s="52" t="s">
        <v>809</v>
      </c>
      <c r="Q14" s="36" t="s">
        <v>806</v>
      </c>
      <c r="S14">
        <f t="shared" si="0"/>
        <v>0</v>
      </c>
      <c r="T14">
        <f t="shared" si="1"/>
        <v>1</v>
      </c>
      <c r="U14">
        <f t="shared" si="2"/>
        <v>1</v>
      </c>
      <c r="V14">
        <f t="shared" si="3"/>
        <v>1</v>
      </c>
      <c r="W14">
        <f t="shared" si="4"/>
        <v>0</v>
      </c>
      <c r="X14">
        <f t="shared" si="5"/>
        <v>3</v>
      </c>
      <c r="Y14">
        <f t="shared" si="6"/>
        <v>0</v>
      </c>
      <c r="Z14">
        <f t="shared" si="7"/>
        <v>0</v>
      </c>
      <c r="AA14">
        <f t="shared" si="8"/>
        <v>3</v>
      </c>
      <c r="AB14">
        <f t="shared" si="9"/>
        <v>1</v>
      </c>
      <c r="AC14">
        <f t="shared" si="10"/>
        <v>2</v>
      </c>
      <c r="AD14">
        <f t="shared" si="11"/>
        <v>0</v>
      </c>
    </row>
    <row r="15" spans="2:30">
      <c r="B15" s="2"/>
      <c r="C15" s="13" t="s">
        <v>759</v>
      </c>
      <c r="D15" s="26" t="s">
        <v>488</v>
      </c>
      <c r="E15" s="26" t="s">
        <v>488</v>
      </c>
      <c r="F15" s="26" t="s">
        <v>809</v>
      </c>
      <c r="G15" s="26" t="s">
        <v>837</v>
      </c>
      <c r="H15" s="26" t="s">
        <v>488</v>
      </c>
      <c r="I15" s="26" t="s">
        <v>491</v>
      </c>
      <c r="J15" s="26" t="s">
        <v>837</v>
      </c>
      <c r="K15" s="56" t="s">
        <v>486</v>
      </c>
      <c r="L15" s="56" t="s">
        <v>488</v>
      </c>
      <c r="M15" s="26" t="s">
        <v>488</v>
      </c>
      <c r="N15" s="26" t="s">
        <v>488</v>
      </c>
      <c r="O15" s="26" t="s">
        <v>488</v>
      </c>
      <c r="P15" s="52" t="s">
        <v>488</v>
      </c>
      <c r="Q15" s="36" t="s">
        <v>17</v>
      </c>
      <c r="S15">
        <f t="shared" si="0"/>
        <v>0</v>
      </c>
      <c r="T15">
        <f t="shared" si="1"/>
        <v>0</v>
      </c>
      <c r="U15">
        <f t="shared" si="2"/>
        <v>0</v>
      </c>
      <c r="V15">
        <f t="shared" si="3"/>
        <v>0</v>
      </c>
      <c r="W15">
        <f t="shared" si="4"/>
        <v>0</v>
      </c>
      <c r="X15">
        <f t="shared" si="5"/>
        <v>2</v>
      </c>
      <c r="Y15">
        <f t="shared" si="6"/>
        <v>1</v>
      </c>
      <c r="Z15">
        <f t="shared" si="7"/>
        <v>0</v>
      </c>
      <c r="AA15">
        <f t="shared" si="8"/>
        <v>1</v>
      </c>
      <c r="AB15">
        <f t="shared" si="9"/>
        <v>7</v>
      </c>
      <c r="AC15">
        <f t="shared" si="10"/>
        <v>1</v>
      </c>
      <c r="AD15">
        <f t="shared" si="11"/>
        <v>0</v>
      </c>
    </row>
    <row r="16" spans="2:30">
      <c r="B16" s="2"/>
      <c r="C16" s="13" t="s">
        <v>760</v>
      </c>
      <c r="D16" s="26" t="s">
        <v>491</v>
      </c>
      <c r="E16" s="26" t="s">
        <v>491</v>
      </c>
      <c r="F16" s="26" t="s">
        <v>17</v>
      </c>
      <c r="G16" s="26" t="s">
        <v>17</v>
      </c>
      <c r="H16" s="26" t="s">
        <v>491</v>
      </c>
      <c r="I16" s="26" t="s">
        <v>488</v>
      </c>
      <c r="J16" s="26" t="s">
        <v>488</v>
      </c>
      <c r="K16" s="56" t="s">
        <v>488</v>
      </c>
      <c r="L16" s="56" t="s">
        <v>491</v>
      </c>
      <c r="M16" s="26" t="s">
        <v>17</v>
      </c>
      <c r="N16" s="26" t="s">
        <v>491</v>
      </c>
      <c r="O16" s="26" t="s">
        <v>17</v>
      </c>
      <c r="P16" s="52" t="s">
        <v>491</v>
      </c>
      <c r="Q16" s="36" t="s">
        <v>491</v>
      </c>
      <c r="S16">
        <f t="shared" si="0"/>
        <v>0</v>
      </c>
      <c r="T16">
        <f t="shared" si="1"/>
        <v>0</v>
      </c>
      <c r="U16">
        <f t="shared" si="2"/>
        <v>0</v>
      </c>
      <c r="V16">
        <f t="shared" si="3"/>
        <v>0</v>
      </c>
      <c r="W16">
        <f t="shared" si="4"/>
        <v>0</v>
      </c>
      <c r="X16">
        <f t="shared" si="5"/>
        <v>0</v>
      </c>
      <c r="Y16">
        <f t="shared" si="6"/>
        <v>5</v>
      </c>
      <c r="Z16">
        <f t="shared" si="7"/>
        <v>0</v>
      </c>
      <c r="AA16">
        <f t="shared" si="8"/>
        <v>0</v>
      </c>
      <c r="AB16">
        <f t="shared" si="9"/>
        <v>3</v>
      </c>
      <c r="AC16">
        <f t="shared" si="10"/>
        <v>0</v>
      </c>
      <c r="AD16">
        <f t="shared" si="11"/>
        <v>0</v>
      </c>
    </row>
    <row r="17" spans="2:30" ht="13.5" thickBot="1">
      <c r="B17" s="3"/>
      <c r="C17" s="14" t="s">
        <v>482</v>
      </c>
      <c r="D17" s="27" t="s">
        <v>17</v>
      </c>
      <c r="E17" s="27" t="s">
        <v>17</v>
      </c>
      <c r="F17" s="27" t="s">
        <v>491</v>
      </c>
      <c r="G17" s="27" t="s">
        <v>488</v>
      </c>
      <c r="H17" s="27" t="s">
        <v>17</v>
      </c>
      <c r="I17" s="27" t="s">
        <v>17</v>
      </c>
      <c r="J17" s="27" t="s">
        <v>17</v>
      </c>
      <c r="K17" s="57" t="s">
        <v>17</v>
      </c>
      <c r="L17" s="57" t="s">
        <v>17</v>
      </c>
      <c r="M17" s="27" t="s">
        <v>491</v>
      </c>
      <c r="N17" s="27" t="s">
        <v>17</v>
      </c>
      <c r="O17" s="27" t="s">
        <v>491</v>
      </c>
      <c r="P17" s="53" t="s">
        <v>17</v>
      </c>
      <c r="Q17" s="37" t="s">
        <v>488</v>
      </c>
      <c r="S17">
        <f t="shared" si="0"/>
        <v>0</v>
      </c>
      <c r="T17">
        <f t="shared" si="1"/>
        <v>0</v>
      </c>
      <c r="U17">
        <f t="shared" si="2"/>
        <v>0</v>
      </c>
      <c r="V17">
        <f t="shared" si="3"/>
        <v>0</v>
      </c>
      <c r="W17">
        <f t="shared" si="4"/>
        <v>0</v>
      </c>
      <c r="X17">
        <f t="shared" si="5"/>
        <v>0</v>
      </c>
      <c r="Y17">
        <f t="shared" si="6"/>
        <v>3</v>
      </c>
      <c r="Z17">
        <f t="shared" si="7"/>
        <v>0</v>
      </c>
      <c r="AA17">
        <f t="shared" si="8"/>
        <v>0</v>
      </c>
      <c r="AB17">
        <f t="shared" si="9"/>
        <v>1</v>
      </c>
      <c r="AC17">
        <f t="shared" si="10"/>
        <v>0</v>
      </c>
      <c r="AD17">
        <f t="shared" si="11"/>
        <v>0</v>
      </c>
    </row>
    <row r="18" spans="2:30" ht="13.5" thickBot="1">
      <c r="D18" s="28"/>
      <c r="E18" s="28"/>
      <c r="F18" s="28"/>
      <c r="G18" s="28"/>
      <c r="H18" s="28"/>
      <c r="I18" s="28"/>
      <c r="J18" s="28"/>
      <c r="K18" s="58"/>
      <c r="L18" s="58"/>
      <c r="M18" s="28"/>
      <c r="N18" s="28"/>
      <c r="O18" s="28"/>
      <c r="P18" s="50"/>
      <c r="Q18" s="33"/>
      <c r="S18">
        <f t="shared" ref="S18:AD18" si="12">SUM(S6:S17)</f>
        <v>12</v>
      </c>
      <c r="T18">
        <f t="shared" si="12"/>
        <v>12</v>
      </c>
      <c r="U18">
        <f t="shared" si="12"/>
        <v>12</v>
      </c>
      <c r="V18">
        <f t="shared" si="12"/>
        <v>12</v>
      </c>
      <c r="W18">
        <f t="shared" si="12"/>
        <v>11</v>
      </c>
      <c r="X18">
        <f t="shared" si="12"/>
        <v>12</v>
      </c>
      <c r="Y18">
        <f t="shared" si="12"/>
        <v>12</v>
      </c>
      <c r="Z18">
        <f t="shared" si="12"/>
        <v>0</v>
      </c>
      <c r="AA18">
        <f t="shared" si="12"/>
        <v>12</v>
      </c>
      <c r="AB18">
        <f t="shared" si="12"/>
        <v>12</v>
      </c>
      <c r="AC18">
        <f t="shared" si="12"/>
        <v>12</v>
      </c>
      <c r="AD18">
        <f t="shared" si="12"/>
        <v>10</v>
      </c>
    </row>
    <row r="19" spans="2:30" ht="16.5" thickBot="1">
      <c r="B19" s="9" t="s">
        <v>796</v>
      </c>
      <c r="C19" s="11"/>
      <c r="D19" s="29"/>
      <c r="E19" s="29"/>
      <c r="F19" s="29"/>
      <c r="G19" s="29"/>
      <c r="H19" s="29"/>
      <c r="I19" s="29"/>
      <c r="J19" s="29"/>
      <c r="K19" s="59"/>
      <c r="L19" s="59"/>
      <c r="M19" s="29"/>
      <c r="N19" s="29"/>
      <c r="O19" s="29"/>
      <c r="P19" s="34"/>
      <c r="Q19" s="34"/>
      <c r="S19">
        <f t="shared" ref="S19:AD19" si="13">S6*12+S7*11+S8*10+S9*9+S10*8+S11*7+S12*6+S13*5+S14*4+S15*3+S16*2+S17*1</f>
        <v>129</v>
      </c>
      <c r="T19">
        <f t="shared" si="13"/>
        <v>91</v>
      </c>
      <c r="U19">
        <f t="shared" si="13"/>
        <v>83</v>
      </c>
      <c r="V19">
        <f t="shared" si="13"/>
        <v>100</v>
      </c>
      <c r="W19">
        <f t="shared" si="13"/>
        <v>118</v>
      </c>
      <c r="X19">
        <f t="shared" si="13"/>
        <v>64</v>
      </c>
      <c r="Y19">
        <f t="shared" si="13"/>
        <v>32</v>
      </c>
      <c r="Z19">
        <f t="shared" si="13"/>
        <v>0</v>
      </c>
      <c r="AA19">
        <f t="shared" si="13"/>
        <v>61</v>
      </c>
      <c r="AB19">
        <f t="shared" si="13"/>
        <v>32</v>
      </c>
      <c r="AC19">
        <f t="shared" si="13"/>
        <v>68</v>
      </c>
      <c r="AD19">
        <f t="shared" si="13"/>
        <v>111</v>
      </c>
    </row>
    <row r="20" spans="2:30" ht="45">
      <c r="B20" s="6" t="s">
        <v>196</v>
      </c>
      <c r="C20" s="15"/>
      <c r="D20" s="25" t="s">
        <v>866</v>
      </c>
      <c r="E20" s="25" t="s">
        <v>896</v>
      </c>
      <c r="F20" s="25" t="s">
        <v>1015</v>
      </c>
      <c r="G20" s="25" t="s">
        <v>899</v>
      </c>
      <c r="H20" s="25"/>
      <c r="I20" s="25" t="s">
        <v>900</v>
      </c>
      <c r="J20" s="25" t="s">
        <v>980</v>
      </c>
      <c r="K20" s="54" t="s">
        <v>996</v>
      </c>
      <c r="L20" s="54" t="s">
        <v>932</v>
      </c>
      <c r="M20" s="25" t="s">
        <v>949</v>
      </c>
      <c r="N20" s="25" t="s">
        <v>1001</v>
      </c>
      <c r="O20" s="25" t="s">
        <v>847</v>
      </c>
      <c r="P20" s="51"/>
      <c r="Q20" s="35" t="s">
        <v>1049</v>
      </c>
    </row>
    <row r="21" spans="2:30">
      <c r="B21" s="6" t="s">
        <v>761</v>
      </c>
      <c r="C21" s="15"/>
      <c r="D21" s="25" t="s">
        <v>804</v>
      </c>
      <c r="E21" s="25" t="s">
        <v>804</v>
      </c>
      <c r="F21" s="25" t="s">
        <v>804</v>
      </c>
      <c r="G21" s="25" t="s">
        <v>901</v>
      </c>
      <c r="H21" s="25" t="s">
        <v>804</v>
      </c>
      <c r="I21" s="25" t="s">
        <v>807</v>
      </c>
      <c r="J21" s="25" t="s">
        <v>804</v>
      </c>
      <c r="K21" s="55" t="s">
        <v>804</v>
      </c>
      <c r="L21" s="55" t="s">
        <v>804</v>
      </c>
      <c r="M21" s="26" t="s">
        <v>804</v>
      </c>
      <c r="N21" s="26" t="s">
        <v>486</v>
      </c>
      <c r="O21" s="25" t="s">
        <v>804</v>
      </c>
      <c r="P21" s="51" t="s">
        <v>804</v>
      </c>
      <c r="Q21" s="35" t="s">
        <v>487</v>
      </c>
    </row>
    <row r="22" spans="2:30">
      <c r="B22" s="4" t="s">
        <v>762</v>
      </c>
      <c r="C22" s="16"/>
      <c r="D22" s="26" t="s">
        <v>487</v>
      </c>
      <c r="E22" s="26" t="s">
        <v>487</v>
      </c>
      <c r="F22" s="26" t="s">
        <v>487</v>
      </c>
      <c r="G22" s="26" t="s">
        <v>487</v>
      </c>
      <c r="H22" s="26" t="s">
        <v>487</v>
      </c>
      <c r="I22" s="26" t="s">
        <v>487</v>
      </c>
      <c r="J22" s="26" t="s">
        <v>487</v>
      </c>
      <c r="K22" s="56" t="s">
        <v>487</v>
      </c>
      <c r="L22" s="56" t="s">
        <v>487</v>
      </c>
      <c r="M22" s="26" t="s">
        <v>807</v>
      </c>
      <c r="N22" s="26" t="s">
        <v>487</v>
      </c>
      <c r="O22" s="26" t="s">
        <v>487</v>
      </c>
      <c r="P22" s="52" t="s">
        <v>487</v>
      </c>
      <c r="Q22" s="36" t="s">
        <v>804</v>
      </c>
    </row>
    <row r="23" spans="2:30">
      <c r="B23" s="4" t="s">
        <v>769</v>
      </c>
      <c r="C23" s="16"/>
      <c r="D23" s="26" t="s">
        <v>487</v>
      </c>
      <c r="E23" s="26" t="s">
        <v>487</v>
      </c>
      <c r="F23" s="26" t="s">
        <v>487</v>
      </c>
      <c r="G23" s="26" t="s">
        <v>902</v>
      </c>
      <c r="H23" s="26" t="s">
        <v>487</v>
      </c>
      <c r="I23" s="26" t="s">
        <v>491</v>
      </c>
      <c r="J23" s="26" t="s">
        <v>487</v>
      </c>
      <c r="K23" s="56" t="s">
        <v>487</v>
      </c>
      <c r="L23" s="56" t="s">
        <v>487</v>
      </c>
      <c r="M23" s="26" t="s">
        <v>807</v>
      </c>
      <c r="N23" s="26" t="s">
        <v>487</v>
      </c>
      <c r="O23" s="26" t="s">
        <v>962</v>
      </c>
      <c r="P23" s="52" t="s">
        <v>487</v>
      </c>
      <c r="Q23" s="36" t="s">
        <v>1047</v>
      </c>
    </row>
    <row r="24" spans="2:30" ht="23.25" thickBot="1">
      <c r="B24" s="4" t="s">
        <v>770</v>
      </c>
      <c r="C24" s="16"/>
      <c r="D24" s="26" t="s">
        <v>488</v>
      </c>
      <c r="E24" s="27" t="s">
        <v>17</v>
      </c>
      <c r="F24" s="26" t="s">
        <v>17</v>
      </c>
      <c r="G24" s="26" t="s">
        <v>488</v>
      </c>
      <c r="H24" s="26" t="s">
        <v>488</v>
      </c>
      <c r="I24" s="26" t="s">
        <v>488</v>
      </c>
      <c r="J24" s="26" t="s">
        <v>488</v>
      </c>
      <c r="K24" s="56" t="s">
        <v>491</v>
      </c>
      <c r="L24" s="56" t="s">
        <v>17</v>
      </c>
      <c r="M24" s="26" t="s">
        <v>488</v>
      </c>
      <c r="N24" s="26" t="s">
        <v>488</v>
      </c>
      <c r="O24" s="26" t="s">
        <v>963</v>
      </c>
      <c r="P24" s="52" t="s">
        <v>488</v>
      </c>
      <c r="Q24" s="36" t="s">
        <v>1047</v>
      </c>
    </row>
    <row r="25" spans="2:30" ht="13.5" thickBot="1">
      <c r="D25" s="28"/>
      <c r="E25" s="28"/>
      <c r="F25" s="28"/>
      <c r="G25" s="28"/>
      <c r="H25" s="28"/>
      <c r="I25" s="28"/>
      <c r="J25" s="28"/>
      <c r="K25" s="58"/>
      <c r="L25" s="58"/>
      <c r="M25" s="28"/>
      <c r="N25" s="28"/>
      <c r="O25" s="28"/>
      <c r="P25" s="50"/>
      <c r="Q25" s="33"/>
    </row>
    <row r="26" spans="2:30" ht="16.5" thickBot="1">
      <c r="B26" s="10" t="s">
        <v>772</v>
      </c>
      <c r="C26" s="11"/>
      <c r="D26" s="29"/>
      <c r="E26" s="29"/>
      <c r="F26" s="29"/>
      <c r="G26" s="29"/>
      <c r="H26" s="29"/>
      <c r="I26" s="29"/>
      <c r="J26" s="29"/>
      <c r="K26" s="59"/>
      <c r="L26" s="59"/>
      <c r="M26" s="29"/>
      <c r="N26" s="29"/>
      <c r="O26" s="29"/>
      <c r="P26" s="34"/>
      <c r="Q26" s="34"/>
    </row>
    <row r="27" spans="2:30" ht="33.75">
      <c r="B27" s="310" t="s">
        <v>8</v>
      </c>
      <c r="C27" s="311"/>
      <c r="D27" s="25" t="s">
        <v>848</v>
      </c>
      <c r="E27" s="25" t="s">
        <v>848</v>
      </c>
      <c r="F27" s="25" t="s">
        <v>1016</v>
      </c>
      <c r="G27" s="25" t="s">
        <v>903</v>
      </c>
      <c r="H27" s="25" t="s">
        <v>880</v>
      </c>
      <c r="I27" s="25" t="s">
        <v>904</v>
      </c>
      <c r="J27" s="25" t="s">
        <v>981</v>
      </c>
      <c r="K27" s="55" t="s">
        <v>972</v>
      </c>
      <c r="L27" s="55" t="s">
        <v>303</v>
      </c>
      <c r="M27" s="25" t="s">
        <v>102</v>
      </c>
      <c r="N27" s="25" t="s">
        <v>1002</v>
      </c>
      <c r="O27" s="25" t="s">
        <v>18</v>
      </c>
      <c r="P27" s="51" t="s">
        <v>566</v>
      </c>
      <c r="Q27" s="35" t="s">
        <v>204</v>
      </c>
    </row>
    <row r="28" spans="2:30" ht="22.5">
      <c r="B28" s="308" t="s">
        <v>774</v>
      </c>
      <c r="C28" s="309"/>
      <c r="D28" s="26" t="s">
        <v>849</v>
      </c>
      <c r="E28" s="26" t="s">
        <v>849</v>
      </c>
      <c r="F28" s="26" t="s">
        <v>1017</v>
      </c>
      <c r="G28" s="26" t="s">
        <v>905</v>
      </c>
      <c r="H28" s="26" t="s">
        <v>867</v>
      </c>
      <c r="I28" s="26" t="s">
        <v>906</v>
      </c>
      <c r="J28" s="26" t="s">
        <v>982</v>
      </c>
      <c r="K28" s="56" t="s">
        <v>964</v>
      </c>
      <c r="L28" s="56" t="s">
        <v>933</v>
      </c>
      <c r="M28" s="26" t="s">
        <v>950</v>
      </c>
      <c r="N28" s="26" t="s">
        <v>1003</v>
      </c>
      <c r="O28" s="26" t="s">
        <v>19</v>
      </c>
      <c r="P28" s="52" t="s">
        <v>179</v>
      </c>
      <c r="Q28" s="36" t="s">
        <v>841</v>
      </c>
    </row>
    <row r="29" spans="2:30" ht="22.5">
      <c r="B29" s="308" t="s">
        <v>775</v>
      </c>
      <c r="C29" s="309"/>
      <c r="D29" s="26" t="s">
        <v>850</v>
      </c>
      <c r="E29" s="26" t="s">
        <v>883</v>
      </c>
      <c r="F29" s="26" t="s">
        <v>1018</v>
      </c>
      <c r="G29" s="26" t="s">
        <v>883</v>
      </c>
      <c r="H29" s="26" t="s">
        <v>868</v>
      </c>
      <c r="I29" s="26" t="s">
        <v>868</v>
      </c>
      <c r="J29" s="26" t="s">
        <v>983</v>
      </c>
      <c r="K29" s="56" t="s">
        <v>965</v>
      </c>
      <c r="L29" s="56" t="s">
        <v>934</v>
      </c>
      <c r="M29" s="26" t="s">
        <v>951</v>
      </c>
      <c r="N29" s="26" t="s">
        <v>1004</v>
      </c>
      <c r="O29" s="26" t="s">
        <v>20</v>
      </c>
      <c r="P29" s="52" t="s">
        <v>599</v>
      </c>
      <c r="Q29" s="36" t="s">
        <v>1048</v>
      </c>
    </row>
    <row r="30" spans="2:30" ht="22.5">
      <c r="B30" s="308" t="s">
        <v>776</v>
      </c>
      <c r="C30" s="309"/>
      <c r="D30" s="26" t="s">
        <v>851</v>
      </c>
      <c r="E30" s="26" t="s">
        <v>851</v>
      </c>
      <c r="F30" s="26" t="s">
        <v>1019</v>
      </c>
      <c r="G30" s="26" t="s">
        <v>907</v>
      </c>
      <c r="H30" s="26" t="s">
        <v>869</v>
      </c>
      <c r="I30" s="26" t="s">
        <v>908</v>
      </c>
      <c r="J30" s="26" t="s">
        <v>984</v>
      </c>
      <c r="K30" s="56" t="s">
        <v>851</v>
      </c>
      <c r="L30" s="56" t="s">
        <v>935</v>
      </c>
      <c r="M30" s="26" t="s">
        <v>869</v>
      </c>
      <c r="N30" s="26" t="s">
        <v>1005</v>
      </c>
      <c r="O30" s="26" t="s">
        <v>21</v>
      </c>
      <c r="P30" s="52" t="s">
        <v>437</v>
      </c>
      <c r="Q30" s="36" t="s">
        <v>820</v>
      </c>
    </row>
    <row r="31" spans="2:30" ht="33.75">
      <c r="B31" s="308" t="s">
        <v>777</v>
      </c>
      <c r="C31" s="309"/>
      <c r="D31" s="26" t="s">
        <v>852</v>
      </c>
      <c r="E31" s="26" t="s">
        <v>884</v>
      </c>
      <c r="F31" s="26" t="s">
        <v>1020</v>
      </c>
      <c r="G31" s="26" t="s">
        <v>909</v>
      </c>
      <c r="H31" s="26" t="s">
        <v>870</v>
      </c>
      <c r="I31" s="26" t="s">
        <v>910</v>
      </c>
      <c r="J31" s="26" t="s">
        <v>985</v>
      </c>
      <c r="K31" s="56" t="s">
        <v>966</v>
      </c>
      <c r="L31" s="56" t="s">
        <v>936</v>
      </c>
      <c r="M31" s="26" t="s">
        <v>952</v>
      </c>
      <c r="N31" s="26" t="s">
        <v>1006</v>
      </c>
      <c r="O31" s="26" t="s">
        <v>22</v>
      </c>
      <c r="P31" s="52" t="s">
        <v>570</v>
      </c>
      <c r="Q31" s="36" t="s">
        <v>660</v>
      </c>
    </row>
    <row r="32" spans="2:30" ht="33.75">
      <c r="B32" s="308" t="s">
        <v>778</v>
      </c>
      <c r="C32" s="309"/>
      <c r="D32" s="26" t="s">
        <v>853</v>
      </c>
      <c r="E32" s="26" t="s">
        <v>885</v>
      </c>
      <c r="F32" s="26" t="s">
        <v>1021</v>
      </c>
      <c r="G32" s="26" t="s">
        <v>911</v>
      </c>
      <c r="H32" s="26" t="s">
        <v>871</v>
      </c>
      <c r="I32" s="26" t="s">
        <v>912</v>
      </c>
      <c r="J32" s="26" t="s">
        <v>986</v>
      </c>
      <c r="K32" s="56" t="s">
        <v>973</v>
      </c>
      <c r="L32" s="56" t="s">
        <v>937</v>
      </c>
      <c r="M32" s="26" t="s">
        <v>953</v>
      </c>
      <c r="N32" s="26" t="s">
        <v>1007</v>
      </c>
      <c r="O32" s="26" t="s">
        <v>23</v>
      </c>
      <c r="P32" s="52" t="s">
        <v>329</v>
      </c>
      <c r="Q32" s="36" t="s">
        <v>691</v>
      </c>
    </row>
    <row r="33" spans="2:17">
      <c r="B33" s="308" t="s">
        <v>779</v>
      </c>
      <c r="C33" s="309"/>
      <c r="D33" s="26" t="s">
        <v>601</v>
      </c>
      <c r="E33" s="26" t="s">
        <v>601</v>
      </c>
      <c r="F33" s="26" t="s">
        <v>82</v>
      </c>
      <c r="G33" s="26" t="s">
        <v>601</v>
      </c>
      <c r="H33" s="26" t="s">
        <v>434</v>
      </c>
      <c r="I33" s="26" t="s">
        <v>601</v>
      </c>
      <c r="J33" s="26" t="s">
        <v>599</v>
      </c>
      <c r="K33" s="56" t="s">
        <v>599</v>
      </c>
      <c r="L33" s="56" t="s">
        <v>938</v>
      </c>
      <c r="M33" s="26" t="s">
        <v>601</v>
      </c>
      <c r="N33" s="26" t="s">
        <v>82</v>
      </c>
      <c r="O33" s="26" t="s">
        <v>566</v>
      </c>
      <c r="P33" s="52" t="s">
        <v>601</v>
      </c>
      <c r="Q33" s="36" t="s">
        <v>817</v>
      </c>
    </row>
    <row r="34" spans="2:17">
      <c r="B34" s="308" t="s">
        <v>780</v>
      </c>
      <c r="C34" s="309"/>
      <c r="D34" s="26" t="s">
        <v>854</v>
      </c>
      <c r="E34" s="26" t="s">
        <v>571</v>
      </c>
      <c r="F34" s="26" t="s">
        <v>1022</v>
      </c>
      <c r="G34" s="26" t="s">
        <v>600</v>
      </c>
      <c r="H34" s="26" t="s">
        <v>329</v>
      </c>
      <c r="I34" s="26" t="s">
        <v>571</v>
      </c>
      <c r="J34" s="26" t="s">
        <v>288</v>
      </c>
      <c r="K34" s="56" t="s">
        <v>600</v>
      </c>
      <c r="L34" s="56" t="s">
        <v>573</v>
      </c>
      <c r="M34" s="26" t="s">
        <v>600</v>
      </c>
      <c r="N34" s="26" t="s">
        <v>600</v>
      </c>
      <c r="O34" s="26" t="s">
        <v>573</v>
      </c>
      <c r="P34" s="52" t="s">
        <v>600</v>
      </c>
      <c r="Q34" s="36" t="s">
        <v>824</v>
      </c>
    </row>
    <row r="35" spans="2:17">
      <c r="B35" s="308" t="s">
        <v>781</v>
      </c>
      <c r="C35" s="309"/>
      <c r="D35" s="26" t="s">
        <v>566</v>
      </c>
      <c r="E35" s="26" t="s">
        <v>601</v>
      </c>
      <c r="F35" s="26" t="s">
        <v>566</v>
      </c>
      <c r="G35" s="26" t="s">
        <v>913</v>
      </c>
      <c r="H35" s="26" t="s">
        <v>872</v>
      </c>
      <c r="I35" s="26" t="s">
        <v>82</v>
      </c>
      <c r="J35" s="26" t="s">
        <v>987</v>
      </c>
      <c r="K35" s="56" t="s">
        <v>566</v>
      </c>
      <c r="L35" s="56" t="s">
        <v>434</v>
      </c>
      <c r="M35" s="26" t="s">
        <v>566</v>
      </c>
      <c r="N35" s="26" t="s">
        <v>1008</v>
      </c>
      <c r="O35" s="26" t="s">
        <v>601</v>
      </c>
      <c r="P35" s="52" t="s">
        <v>566</v>
      </c>
      <c r="Q35" s="36" t="s">
        <v>1048</v>
      </c>
    </row>
    <row r="36" spans="2:17" ht="22.5">
      <c r="B36" s="308" t="s">
        <v>782</v>
      </c>
      <c r="C36" s="309"/>
      <c r="D36" s="26" t="s">
        <v>437</v>
      </c>
      <c r="E36" s="26" t="s">
        <v>886</v>
      </c>
      <c r="F36" s="26" t="s">
        <v>437</v>
      </c>
      <c r="G36" s="26" t="s">
        <v>437</v>
      </c>
      <c r="H36" s="26" t="s">
        <v>873</v>
      </c>
      <c r="I36" s="26" t="s">
        <v>914</v>
      </c>
      <c r="J36" s="26" t="s">
        <v>600</v>
      </c>
      <c r="K36" s="56" t="s">
        <v>437</v>
      </c>
      <c r="L36" s="56" t="s">
        <v>935</v>
      </c>
      <c r="M36" s="26" t="s">
        <v>437</v>
      </c>
      <c r="N36" s="26" t="s">
        <v>886</v>
      </c>
      <c r="O36" s="26" t="s">
        <v>570</v>
      </c>
      <c r="P36" s="52" t="s">
        <v>437</v>
      </c>
      <c r="Q36" s="36" t="s">
        <v>691</v>
      </c>
    </row>
    <row r="37" spans="2:17">
      <c r="B37" s="308" t="s">
        <v>783</v>
      </c>
      <c r="C37" s="309"/>
      <c r="D37" s="26" t="s">
        <v>437</v>
      </c>
      <c r="E37" s="26" t="s">
        <v>437</v>
      </c>
      <c r="F37" s="26" t="s">
        <v>1023</v>
      </c>
      <c r="G37" s="26" t="s">
        <v>437</v>
      </c>
      <c r="H37" s="26" t="s">
        <v>872</v>
      </c>
      <c r="I37" s="26" t="s">
        <v>437</v>
      </c>
      <c r="J37" s="26" t="s">
        <v>600</v>
      </c>
      <c r="K37" s="56" t="s">
        <v>437</v>
      </c>
      <c r="L37" s="56" t="s">
        <v>939</v>
      </c>
      <c r="M37" s="26" t="s">
        <v>437</v>
      </c>
      <c r="N37" s="26" t="s">
        <v>437</v>
      </c>
      <c r="O37" s="26" t="s">
        <v>570</v>
      </c>
      <c r="P37" s="52" t="s">
        <v>437</v>
      </c>
      <c r="Q37" s="36" t="s">
        <v>691</v>
      </c>
    </row>
    <row r="38" spans="2:17" ht="22.5">
      <c r="B38" s="308" t="s">
        <v>784</v>
      </c>
      <c r="C38" s="309"/>
      <c r="D38" s="26" t="s">
        <v>661</v>
      </c>
      <c r="E38" s="26" t="s">
        <v>887</v>
      </c>
      <c r="F38" s="26" t="s">
        <v>603</v>
      </c>
      <c r="G38" s="26" t="s">
        <v>887</v>
      </c>
      <c r="H38" s="26" t="s">
        <v>974</v>
      </c>
      <c r="I38" s="26" t="s">
        <v>268</v>
      </c>
      <c r="J38" s="26" t="s">
        <v>940</v>
      </c>
      <c r="K38" s="56" t="s">
        <v>661</v>
      </c>
      <c r="L38" s="56" t="s">
        <v>940</v>
      </c>
      <c r="M38" s="26" t="s">
        <v>603</v>
      </c>
      <c r="N38" s="26" t="s">
        <v>700</v>
      </c>
      <c r="O38" s="26" t="s">
        <v>661</v>
      </c>
      <c r="P38" s="52" t="s">
        <v>1035</v>
      </c>
      <c r="Q38" s="36" t="s">
        <v>227</v>
      </c>
    </row>
    <row r="39" spans="2:17">
      <c r="B39" s="308" t="s">
        <v>785</v>
      </c>
      <c r="C39" s="309"/>
      <c r="D39" s="26" t="s">
        <v>855</v>
      </c>
      <c r="E39" s="26" t="s">
        <v>826</v>
      </c>
      <c r="F39" s="26" t="s">
        <v>109</v>
      </c>
      <c r="G39" s="26" t="s">
        <v>627</v>
      </c>
      <c r="H39" s="26" t="s">
        <v>826</v>
      </c>
      <c r="I39" s="26" t="s">
        <v>826</v>
      </c>
      <c r="J39" s="26" t="s">
        <v>826</v>
      </c>
      <c r="K39" s="56" t="s">
        <v>826</v>
      </c>
      <c r="L39" s="56" t="s">
        <v>826</v>
      </c>
      <c r="M39" s="26" t="s">
        <v>826</v>
      </c>
      <c r="N39" s="26" t="s">
        <v>1009</v>
      </c>
      <c r="O39" s="26" t="s">
        <v>826</v>
      </c>
      <c r="P39" s="52" t="s">
        <v>1038</v>
      </c>
      <c r="Q39" s="36" t="s">
        <v>403</v>
      </c>
    </row>
    <row r="40" spans="2:17" ht="22.5">
      <c r="B40" s="308" t="s">
        <v>786</v>
      </c>
      <c r="C40" s="309"/>
      <c r="D40" s="26" t="s">
        <v>856</v>
      </c>
      <c r="E40" s="26" t="s">
        <v>266</v>
      </c>
      <c r="F40" s="26" t="s">
        <v>1024</v>
      </c>
      <c r="G40" s="26" t="s">
        <v>266</v>
      </c>
      <c r="H40" s="26" t="s">
        <v>915</v>
      </c>
      <c r="I40" s="26" t="s">
        <v>266</v>
      </c>
      <c r="J40" s="26" t="s">
        <v>266</v>
      </c>
      <c r="K40" s="56" t="s">
        <v>228</v>
      </c>
      <c r="L40" s="56" t="s">
        <v>266</v>
      </c>
      <c r="M40" s="26" t="s">
        <v>228</v>
      </c>
      <c r="N40" s="26"/>
      <c r="O40" s="26" t="s">
        <v>110</v>
      </c>
      <c r="P40" s="52" t="s">
        <v>1036</v>
      </c>
      <c r="Q40" s="36" t="s">
        <v>266</v>
      </c>
    </row>
    <row r="41" spans="2:17">
      <c r="B41" s="308" t="s">
        <v>787</v>
      </c>
      <c r="C41" s="309"/>
      <c r="D41" s="26" t="s">
        <v>720</v>
      </c>
      <c r="E41" s="26" t="s">
        <v>720</v>
      </c>
      <c r="F41" s="26" t="s">
        <v>720</v>
      </c>
      <c r="G41" s="26" t="s">
        <v>916</v>
      </c>
      <c r="H41" s="26" t="s">
        <v>916</v>
      </c>
      <c r="I41" s="26" t="s">
        <v>720</v>
      </c>
      <c r="J41" s="26" t="s">
        <v>579</v>
      </c>
      <c r="K41" s="56" t="s">
        <v>720</v>
      </c>
      <c r="L41" s="56" t="s">
        <v>720</v>
      </c>
      <c r="M41" s="26" t="s">
        <v>720</v>
      </c>
      <c r="N41" s="26" t="s">
        <v>720</v>
      </c>
      <c r="O41" s="26" t="s">
        <v>720</v>
      </c>
      <c r="P41" s="52" t="s">
        <v>1037</v>
      </c>
      <c r="Q41" s="36" t="s">
        <v>720</v>
      </c>
    </row>
    <row r="42" spans="2:17" ht="22.5">
      <c r="B42" s="308" t="s">
        <v>788</v>
      </c>
      <c r="C42" s="309"/>
      <c r="D42" s="26" t="s">
        <v>857</v>
      </c>
      <c r="E42" s="26" t="s">
        <v>888</v>
      </c>
      <c r="F42" s="26" t="s">
        <v>1025</v>
      </c>
      <c r="G42" s="26" t="s">
        <v>888</v>
      </c>
      <c r="H42" s="26" t="s">
        <v>857</v>
      </c>
      <c r="I42" s="26" t="s">
        <v>24</v>
      </c>
      <c r="J42" s="26" t="s">
        <v>857</v>
      </c>
      <c r="K42" s="56" t="s">
        <v>888</v>
      </c>
      <c r="L42" s="56" t="s">
        <v>888</v>
      </c>
      <c r="M42" s="26" t="s">
        <v>24</v>
      </c>
      <c r="N42" s="26" t="s">
        <v>24</v>
      </c>
      <c r="O42" s="26" t="s">
        <v>24</v>
      </c>
      <c r="P42" s="52" t="s">
        <v>1039</v>
      </c>
      <c r="Q42" s="36" t="s">
        <v>1050</v>
      </c>
    </row>
    <row r="43" spans="2:17">
      <c r="B43" s="308" t="s">
        <v>789</v>
      </c>
      <c r="C43" s="309"/>
      <c r="D43" s="26" t="s">
        <v>858</v>
      </c>
      <c r="E43" s="26" t="s">
        <v>858</v>
      </c>
      <c r="F43" s="26" t="s">
        <v>858</v>
      </c>
      <c r="G43" s="26" t="s">
        <v>858</v>
      </c>
      <c r="H43" s="26" t="s">
        <v>874</v>
      </c>
      <c r="I43" s="26" t="s">
        <v>874</v>
      </c>
      <c r="J43" s="26" t="s">
        <v>858</v>
      </c>
      <c r="K43" s="56" t="s">
        <v>967</v>
      </c>
      <c r="L43" s="56" t="s">
        <v>946</v>
      </c>
      <c r="M43" s="26" t="s">
        <v>858</v>
      </c>
      <c r="N43" s="26" t="s">
        <v>858</v>
      </c>
      <c r="O43" s="26" t="s">
        <v>25</v>
      </c>
      <c r="P43" s="52" t="s">
        <v>1040</v>
      </c>
      <c r="Q43" s="36" t="s">
        <v>1051</v>
      </c>
    </row>
    <row r="44" spans="2:17" ht="33.75">
      <c r="B44" s="308" t="s">
        <v>790</v>
      </c>
      <c r="C44" s="309"/>
      <c r="D44" s="26" t="s">
        <v>859</v>
      </c>
      <c r="E44" s="26" t="s">
        <v>889</v>
      </c>
      <c r="F44" s="26" t="s">
        <v>1026</v>
      </c>
      <c r="G44" s="26" t="s">
        <v>859</v>
      </c>
      <c r="H44" s="26" t="s">
        <v>859</v>
      </c>
      <c r="I44" s="26" t="s">
        <v>917</v>
      </c>
      <c r="J44" s="26" t="s">
        <v>540</v>
      </c>
      <c r="K44" s="56" t="s">
        <v>979</v>
      </c>
      <c r="L44" s="56" t="s">
        <v>915</v>
      </c>
      <c r="M44" s="26" t="s">
        <v>721</v>
      </c>
      <c r="N44" s="26" t="s">
        <v>721</v>
      </c>
      <c r="O44" s="26" t="s">
        <v>423</v>
      </c>
      <c r="P44" s="52" t="s">
        <v>1041</v>
      </c>
      <c r="Q44" s="36" t="s">
        <v>540</v>
      </c>
    </row>
    <row r="45" spans="2:17" ht="33.75">
      <c r="B45" s="308" t="s">
        <v>791</v>
      </c>
      <c r="C45" s="309"/>
      <c r="D45" s="26" t="s">
        <v>828</v>
      </c>
      <c r="E45" s="26" t="s">
        <v>890</v>
      </c>
      <c r="F45" s="26" t="s">
        <v>1027</v>
      </c>
      <c r="G45" s="26" t="s">
        <v>424</v>
      </c>
      <c r="H45" s="26" t="s">
        <v>828</v>
      </c>
      <c r="I45" s="26" t="s">
        <v>918</v>
      </c>
      <c r="J45" s="26" t="s">
        <v>685</v>
      </c>
      <c r="K45" s="56" t="s">
        <v>968</v>
      </c>
      <c r="L45" s="56" t="s">
        <v>828</v>
      </c>
      <c r="M45" s="26" t="s">
        <v>828</v>
      </c>
      <c r="N45" s="26" t="s">
        <v>1010</v>
      </c>
      <c r="O45" s="26" t="s">
        <v>828</v>
      </c>
      <c r="P45" s="52" t="s">
        <v>1042</v>
      </c>
      <c r="Q45" s="36" t="s">
        <v>828</v>
      </c>
    </row>
    <row r="46" spans="2:17" ht="13.5" thickBot="1">
      <c r="D46" s="28"/>
      <c r="E46" s="28"/>
      <c r="F46" s="28"/>
      <c r="G46" s="28"/>
      <c r="H46" s="28"/>
      <c r="I46" s="28"/>
      <c r="J46" s="28"/>
      <c r="K46" s="58"/>
      <c r="L46" s="58"/>
      <c r="M46" s="28"/>
      <c r="N46" s="28"/>
      <c r="O46" s="28"/>
      <c r="P46" s="50"/>
      <c r="Q46" s="33"/>
    </row>
    <row r="47" spans="2:17" ht="16.5" thickBot="1">
      <c r="B47" s="40" t="s">
        <v>641</v>
      </c>
      <c r="C47" s="41"/>
      <c r="D47" s="29"/>
      <c r="E47" s="29"/>
      <c r="F47" s="29"/>
      <c r="G47" s="29"/>
      <c r="H47" s="29"/>
      <c r="I47" s="29"/>
      <c r="J47" s="29"/>
      <c r="K47" s="59"/>
      <c r="L47" s="59"/>
      <c r="M47" s="29"/>
      <c r="N47" s="29"/>
      <c r="O47" s="29"/>
      <c r="P47" s="34"/>
      <c r="Q47" s="34"/>
    </row>
    <row r="48" spans="2:17" ht="56.25">
      <c r="B48" s="321" t="s">
        <v>792</v>
      </c>
      <c r="C48" s="322"/>
      <c r="D48" s="26" t="s">
        <v>860</v>
      </c>
      <c r="E48" s="26" t="s">
        <v>891</v>
      </c>
      <c r="F48" s="26" t="s">
        <v>1028</v>
      </c>
      <c r="G48" s="26" t="s">
        <v>919</v>
      </c>
      <c r="H48" s="26" t="s">
        <v>875</v>
      </c>
      <c r="I48" s="33" t="s">
        <v>718</v>
      </c>
      <c r="J48" s="26" t="s">
        <v>992</v>
      </c>
      <c r="K48" s="56" t="s">
        <v>975</v>
      </c>
      <c r="L48" s="56" t="s">
        <v>941</v>
      </c>
      <c r="M48" s="26" t="s">
        <v>954</v>
      </c>
      <c r="N48" s="26" t="s">
        <v>887</v>
      </c>
      <c r="O48" s="26" t="s">
        <v>845</v>
      </c>
      <c r="P48" s="52" t="s">
        <v>860</v>
      </c>
      <c r="Q48" s="36" t="s">
        <v>0</v>
      </c>
    </row>
    <row r="49" spans="2:17" ht="67.5">
      <c r="B49" s="313" t="s">
        <v>793</v>
      </c>
      <c r="C49" s="314"/>
      <c r="D49" s="26" t="s">
        <v>861</v>
      </c>
      <c r="E49" s="26" t="s">
        <v>892</v>
      </c>
      <c r="F49" s="26" t="s">
        <v>1029</v>
      </c>
      <c r="G49" s="26" t="s">
        <v>920</v>
      </c>
      <c r="H49" s="26" t="s">
        <v>877</v>
      </c>
      <c r="I49" s="26" t="s">
        <v>921</v>
      </c>
      <c r="J49" s="26" t="s">
        <v>993</v>
      </c>
      <c r="K49" s="56" t="s">
        <v>976</v>
      </c>
      <c r="L49" s="56" t="s">
        <v>942</v>
      </c>
      <c r="M49" s="26" t="s">
        <v>955</v>
      </c>
      <c r="N49" s="26" t="s">
        <v>1011</v>
      </c>
      <c r="O49" s="26" t="s">
        <v>994</v>
      </c>
      <c r="P49" s="52" t="s">
        <v>1043</v>
      </c>
      <c r="Q49" s="36" t="s">
        <v>1</v>
      </c>
    </row>
    <row r="50" spans="2:17" ht="78.75">
      <c r="B50" s="313" t="s">
        <v>794</v>
      </c>
      <c r="C50" s="314"/>
      <c r="D50" s="26" t="s">
        <v>862</v>
      </c>
      <c r="E50" s="26" t="s">
        <v>893</v>
      </c>
      <c r="F50" s="26" t="s">
        <v>1030</v>
      </c>
      <c r="G50" s="26" t="s">
        <v>922</v>
      </c>
      <c r="H50" s="26" t="s">
        <v>876</v>
      </c>
      <c r="I50" s="26" t="s">
        <v>923</v>
      </c>
      <c r="J50" s="26" t="s">
        <v>988</v>
      </c>
      <c r="K50" s="56" t="s">
        <v>977</v>
      </c>
      <c r="L50" s="56" t="s">
        <v>943</v>
      </c>
      <c r="M50" s="26" t="s">
        <v>956</v>
      </c>
      <c r="N50" s="26" t="s">
        <v>265</v>
      </c>
      <c r="O50" s="26" t="s">
        <v>846</v>
      </c>
      <c r="P50" s="52" t="s">
        <v>1044</v>
      </c>
      <c r="Q50" s="36" t="s">
        <v>3</v>
      </c>
    </row>
    <row r="51" spans="2:17" ht="56.25">
      <c r="B51" s="313" t="s">
        <v>795</v>
      </c>
      <c r="C51" s="314"/>
      <c r="D51" s="26" t="s">
        <v>1045</v>
      </c>
      <c r="E51" s="26" t="s">
        <v>894</v>
      </c>
      <c r="F51" s="26" t="s">
        <v>1031</v>
      </c>
      <c r="G51" s="26" t="s">
        <v>924</v>
      </c>
      <c r="H51" s="26" t="s">
        <v>879</v>
      </c>
      <c r="I51" s="26" t="s">
        <v>925</v>
      </c>
      <c r="J51" s="26" t="s">
        <v>989</v>
      </c>
      <c r="K51" s="56" t="s">
        <v>969</v>
      </c>
      <c r="L51" s="56" t="s">
        <v>944</v>
      </c>
      <c r="M51" s="26" t="s">
        <v>957</v>
      </c>
      <c r="N51" s="26" t="s">
        <v>925</v>
      </c>
      <c r="O51" s="26" t="s">
        <v>26</v>
      </c>
      <c r="P51" s="52" t="s">
        <v>1046</v>
      </c>
      <c r="Q51" s="36" t="s">
        <v>2</v>
      </c>
    </row>
    <row r="52" spans="2:17" ht="78.75">
      <c r="B52" s="313" t="s">
        <v>6</v>
      </c>
      <c r="C52" s="314"/>
      <c r="D52" s="26" t="s">
        <v>863</v>
      </c>
      <c r="E52" s="26" t="s">
        <v>898</v>
      </c>
      <c r="F52" s="26" t="s">
        <v>1032</v>
      </c>
      <c r="G52" s="26" t="s">
        <v>926</v>
      </c>
      <c r="H52" s="26" t="s">
        <v>881</v>
      </c>
      <c r="I52" s="26" t="s">
        <v>930</v>
      </c>
      <c r="J52" s="26" t="s">
        <v>990</v>
      </c>
      <c r="K52" s="56" t="s">
        <v>978</v>
      </c>
      <c r="L52" s="56" t="s">
        <v>947</v>
      </c>
      <c r="M52" s="26" t="s">
        <v>958</v>
      </c>
      <c r="N52" s="26" t="s">
        <v>1012</v>
      </c>
      <c r="O52" s="26" t="s">
        <v>28</v>
      </c>
      <c r="P52" s="52" t="s">
        <v>263</v>
      </c>
      <c r="Q52" s="36" t="s">
        <v>4</v>
      </c>
    </row>
    <row r="53" spans="2:17" ht="78.75">
      <c r="B53" s="313" t="s">
        <v>7</v>
      </c>
      <c r="C53" s="314"/>
      <c r="D53" s="26" t="s">
        <v>864</v>
      </c>
      <c r="E53" s="26" t="s">
        <v>897</v>
      </c>
      <c r="F53" s="26" t="s">
        <v>1032</v>
      </c>
      <c r="G53" s="26" t="s">
        <v>927</v>
      </c>
      <c r="H53" s="26" t="s">
        <v>882</v>
      </c>
      <c r="I53" s="26" t="s">
        <v>931</v>
      </c>
      <c r="J53" s="26" t="s">
        <v>995</v>
      </c>
      <c r="K53" s="56" t="s">
        <v>970</v>
      </c>
      <c r="L53" s="56" t="s">
        <v>945</v>
      </c>
      <c r="M53" s="26" t="s">
        <v>959</v>
      </c>
      <c r="N53" s="26" t="s">
        <v>1014</v>
      </c>
      <c r="O53" s="26" t="s">
        <v>27</v>
      </c>
      <c r="P53" s="52" t="s">
        <v>263</v>
      </c>
      <c r="Q53" s="36" t="s">
        <v>5</v>
      </c>
    </row>
    <row r="54" spans="2:17" ht="26.25" customHeight="1" thickBot="1">
      <c r="B54" s="316" t="s">
        <v>648</v>
      </c>
      <c r="C54" s="317"/>
      <c r="D54" s="27" t="s">
        <v>865</v>
      </c>
      <c r="E54" s="27" t="s">
        <v>895</v>
      </c>
      <c r="F54" s="27" t="s">
        <v>1033</v>
      </c>
      <c r="G54" s="27" t="s">
        <v>928</v>
      </c>
      <c r="H54" s="27" t="s">
        <v>878</v>
      </c>
      <c r="I54" s="27" t="s">
        <v>929</v>
      </c>
      <c r="J54" s="27" t="s">
        <v>991</v>
      </c>
      <c r="K54" s="57" t="s">
        <v>971</v>
      </c>
      <c r="L54" s="57" t="s">
        <v>948</v>
      </c>
      <c r="M54" s="27" t="s">
        <v>960</v>
      </c>
      <c r="N54" s="27" t="s">
        <v>1013</v>
      </c>
      <c r="O54" s="27" t="s">
        <v>29</v>
      </c>
      <c r="P54" s="53" t="s">
        <v>263</v>
      </c>
      <c r="Q54" s="37" t="s">
        <v>263</v>
      </c>
    </row>
  </sheetData>
  <mergeCells count="27">
    <mergeCell ref="D2:E2"/>
    <mergeCell ref="B50:C50"/>
    <mergeCell ref="B27:C27"/>
    <mergeCell ref="B28:C28"/>
    <mergeCell ref="B29:C29"/>
    <mergeCell ref="B30:C30"/>
    <mergeCell ref="B31:C31"/>
    <mergeCell ref="B32:C32"/>
    <mergeCell ref="B33:C33"/>
    <mergeCell ref="B34:C34"/>
    <mergeCell ref="B35:C35"/>
    <mergeCell ref="B38:C38"/>
    <mergeCell ref="B36:C36"/>
    <mergeCell ref="B37:C37"/>
    <mergeCell ref="B39:C39"/>
    <mergeCell ref="B40:C40"/>
    <mergeCell ref="B41:C41"/>
    <mergeCell ref="B42:C42"/>
    <mergeCell ref="B54:C54"/>
    <mergeCell ref="B43:C43"/>
    <mergeCell ref="B44:C44"/>
    <mergeCell ref="B45:C45"/>
    <mergeCell ref="B48:C48"/>
    <mergeCell ref="B49:C49"/>
    <mergeCell ref="B53:C53"/>
    <mergeCell ref="B52:C52"/>
    <mergeCell ref="B51:C51"/>
  </mergeCells>
  <phoneticPr fontId="3" type="noConversion"/>
  <pageMargins left="0.75" right="0.75" top="1" bottom="1" header="0.5" footer="0.5"/>
  <pageSetup paperSize="5" scale="53" fitToHeight="2" orientation="landscape" r:id="rId1"/>
  <headerFooter alignWithMargins="0"/>
  <drawing r:id="rId2"/>
</worksheet>
</file>

<file path=xl/worksheets/sheet6.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sheetPr>
    <pageSetUpPr fitToPage="1"/>
  </sheetPr>
  <dimension ref="B2:AD64"/>
  <sheetViews>
    <sheetView workbookViewId="0">
      <pane xSplit="3" ySplit="4" topLeftCell="D5" activePane="bottomRight" state="frozen"/>
      <selection pane="topRight" activeCell="D1" sqref="D1"/>
      <selection pane="bottomLeft" activeCell="A5" sqref="A5"/>
      <selection pane="bottomRight" activeCell="D5" sqref="D5"/>
    </sheetView>
  </sheetViews>
  <sheetFormatPr defaultColWidth="8.85546875" defaultRowHeight="12.75"/>
  <cols>
    <col min="1" max="1" width="1.85546875" customWidth="1"/>
    <col min="3" max="3" width="13.42578125" customWidth="1"/>
    <col min="4" max="4" width="20" style="30" bestFit="1" customWidth="1"/>
    <col min="5" max="5" width="20.140625" style="30" bestFit="1" customWidth="1"/>
    <col min="6" max="6" width="10.42578125" style="30" customWidth="1"/>
    <col min="7" max="7" width="19" style="30" customWidth="1"/>
    <col min="8" max="8" width="8.140625" style="30" customWidth="1"/>
    <col min="9" max="9" width="10" style="30" customWidth="1"/>
    <col min="10" max="10" width="19" style="30" customWidth="1"/>
    <col min="11" max="11" width="9.7109375" style="30" customWidth="1"/>
    <col min="12" max="12" width="19.42578125" style="30" customWidth="1"/>
    <col min="13" max="14" width="19" style="30" customWidth="1"/>
    <col min="15" max="16" width="20.42578125" style="30" customWidth="1"/>
    <col min="17" max="17" width="33.42578125" style="30" customWidth="1"/>
    <col min="19" max="30" width="0" hidden="1" customWidth="1"/>
  </cols>
  <sheetData>
    <row r="2" spans="2:30" ht="23.25">
      <c r="D2" s="324" t="s">
        <v>195</v>
      </c>
      <c r="E2" s="324"/>
    </row>
    <row r="3" spans="2:30" ht="13.5" thickBot="1"/>
    <row r="4" spans="2:30" ht="13.5" thickBot="1">
      <c r="D4" s="38" t="s">
        <v>797</v>
      </c>
      <c r="E4" s="38" t="s">
        <v>798</v>
      </c>
      <c r="F4" s="38" t="s">
        <v>635</v>
      </c>
      <c r="G4" s="38" t="s">
        <v>636</v>
      </c>
      <c r="H4" s="38" t="s">
        <v>637</v>
      </c>
      <c r="I4" s="38" t="s">
        <v>633</v>
      </c>
      <c r="J4" s="38" t="s">
        <v>638</v>
      </c>
      <c r="K4" s="38" t="s">
        <v>639</v>
      </c>
      <c r="L4" s="38" t="s">
        <v>634</v>
      </c>
      <c r="M4" s="38" t="s">
        <v>801</v>
      </c>
      <c r="N4" s="38" t="s">
        <v>485</v>
      </c>
      <c r="O4" s="38" t="s">
        <v>640</v>
      </c>
      <c r="P4" s="31" t="s">
        <v>368</v>
      </c>
      <c r="Q4" s="31" t="s">
        <v>715</v>
      </c>
    </row>
    <row r="5" spans="2:30" ht="16.5" thickBot="1">
      <c r="B5" s="8" t="s">
        <v>749</v>
      </c>
      <c r="C5" s="11"/>
      <c r="D5" s="29"/>
      <c r="E5" s="29"/>
      <c r="F5" s="29"/>
      <c r="G5" s="29"/>
      <c r="H5" s="29"/>
      <c r="I5" s="29"/>
      <c r="J5" s="29"/>
      <c r="K5" s="29"/>
      <c r="L5" s="29"/>
      <c r="M5" s="29"/>
      <c r="N5" s="29"/>
      <c r="O5" s="29"/>
      <c r="P5" s="34"/>
      <c r="Q5" s="32"/>
      <c r="S5" t="s">
        <v>369</v>
      </c>
      <c r="T5" t="s">
        <v>370</v>
      </c>
      <c r="U5" t="s">
        <v>371</v>
      </c>
      <c r="V5" t="s">
        <v>372</v>
      </c>
      <c r="W5" t="s">
        <v>373</v>
      </c>
      <c r="X5" t="s">
        <v>374</v>
      </c>
      <c r="Y5" t="s">
        <v>375</v>
      </c>
      <c r="Z5" t="s">
        <v>376</v>
      </c>
      <c r="AA5" t="s">
        <v>377</v>
      </c>
      <c r="AB5" t="s">
        <v>378</v>
      </c>
      <c r="AC5" t="s">
        <v>379</v>
      </c>
      <c r="AD5" t="s">
        <v>380</v>
      </c>
    </row>
    <row r="6" spans="2:30">
      <c r="B6" s="7"/>
      <c r="C6" s="12" t="s">
        <v>750</v>
      </c>
      <c r="D6" s="26" t="s">
        <v>491</v>
      </c>
      <c r="E6" s="25" t="s">
        <v>491</v>
      </c>
      <c r="F6" s="25"/>
      <c r="G6" s="25" t="s">
        <v>433</v>
      </c>
      <c r="H6" s="25"/>
      <c r="I6" s="25"/>
      <c r="J6" s="25" t="s">
        <v>487</v>
      </c>
      <c r="K6" s="25"/>
      <c r="L6" s="45" t="s">
        <v>556</v>
      </c>
      <c r="M6" s="25" t="s">
        <v>803</v>
      </c>
      <c r="N6" s="25" t="s">
        <v>803</v>
      </c>
      <c r="O6" s="25" t="s">
        <v>803</v>
      </c>
      <c r="P6" s="51" t="s">
        <v>491</v>
      </c>
      <c r="Q6" s="35" t="s">
        <v>491</v>
      </c>
      <c r="S6">
        <f t="shared" ref="S6:S17" si="0">COUNTIF(D6:O6,"Pickering Dynasty")</f>
        <v>1</v>
      </c>
      <c r="T6">
        <f t="shared" ref="T6:T17" si="1">COUNTIF(D6:O6,"Whitby Poo Dogs")</f>
        <v>0</v>
      </c>
      <c r="U6">
        <f t="shared" ref="U6:U17" si="2">COUNTIF(D6:O6,"Ajax Super Sods")</f>
        <v>0</v>
      </c>
      <c r="V6">
        <f t="shared" ref="V6:V17" si="3">COUNTIF(D6:O6,"Frankford Fury")</f>
        <v>3</v>
      </c>
      <c r="W6">
        <f t="shared" ref="W6:W17" si="4">COUNTIF(D6:O6,"Beaverton Gaping Gash")</f>
        <v>0</v>
      </c>
      <c r="X6">
        <f t="shared" ref="X6:X17" si="5">COUNTIF(D6:O6,"London Tribe")</f>
        <v>0</v>
      </c>
      <c r="Y6">
        <f t="shared" ref="Y6:Y17" si="6">COUNTIF(D6:O6,"Brooklin Legacy")</f>
        <v>2</v>
      </c>
      <c r="Z6">
        <f t="shared" ref="Z6:Z17" si="7">COUNTIF(D6:O6,"North York Muff Divers")</f>
        <v>0</v>
      </c>
      <c r="AA6">
        <f t="shared" ref="AA6:AA17" si="8">COUNTIF(D6:O6,"Etobicoke Crackheads")</f>
        <v>0</v>
      </c>
      <c r="AB6">
        <f t="shared" ref="AB6:AB17" si="9">COUNTIF(D6:O6,"Nomads")</f>
        <v>0</v>
      </c>
      <c r="AC6">
        <f t="shared" ref="AC6:AC17" si="10">COUNTIF(D6:O6,"Aurora Asshats")</f>
        <v>0</v>
      </c>
      <c r="AD6">
        <f t="shared" ref="AD6:AD17" si="11">COUNTIF(D6:O6,"Durham Dick Dogs")</f>
        <v>0</v>
      </c>
    </row>
    <row r="7" spans="2:30">
      <c r="B7" s="2"/>
      <c r="C7" s="13" t="s">
        <v>751</v>
      </c>
      <c r="D7" s="26" t="s">
        <v>804</v>
      </c>
      <c r="E7" s="26" t="s">
        <v>804</v>
      </c>
      <c r="F7" s="26"/>
      <c r="G7" s="26" t="s">
        <v>151</v>
      </c>
      <c r="H7" s="26"/>
      <c r="I7" s="26"/>
      <c r="J7" s="26" t="s">
        <v>804</v>
      </c>
      <c r="K7" s="26"/>
      <c r="L7" s="46" t="s">
        <v>433</v>
      </c>
      <c r="M7" s="26" t="s">
        <v>491</v>
      </c>
      <c r="N7" s="26" t="s">
        <v>487</v>
      </c>
      <c r="O7" s="26" t="s">
        <v>491</v>
      </c>
      <c r="P7" s="52" t="s">
        <v>803</v>
      </c>
      <c r="Q7" s="36" t="s">
        <v>803</v>
      </c>
      <c r="S7">
        <f t="shared" si="0"/>
        <v>1</v>
      </c>
      <c r="T7">
        <f t="shared" si="1"/>
        <v>0</v>
      </c>
      <c r="U7">
        <f t="shared" si="2"/>
        <v>0</v>
      </c>
      <c r="V7">
        <f t="shared" si="3"/>
        <v>0</v>
      </c>
      <c r="W7">
        <f t="shared" si="4"/>
        <v>3</v>
      </c>
      <c r="X7">
        <f t="shared" si="5"/>
        <v>0</v>
      </c>
      <c r="Y7">
        <f t="shared" si="6"/>
        <v>2</v>
      </c>
      <c r="Z7">
        <f t="shared" si="7"/>
        <v>0</v>
      </c>
      <c r="AA7">
        <f t="shared" si="8"/>
        <v>0</v>
      </c>
      <c r="AB7">
        <f t="shared" si="9"/>
        <v>0</v>
      </c>
      <c r="AC7">
        <f t="shared" si="10"/>
        <v>0</v>
      </c>
      <c r="AD7">
        <f t="shared" si="11"/>
        <v>0</v>
      </c>
    </row>
    <row r="8" spans="2:30">
      <c r="B8" s="2"/>
      <c r="C8" s="13" t="s">
        <v>752</v>
      </c>
      <c r="D8" s="25" t="s">
        <v>803</v>
      </c>
      <c r="E8" s="25" t="s">
        <v>803</v>
      </c>
      <c r="F8" s="26"/>
      <c r="G8" s="26" t="s">
        <v>595</v>
      </c>
      <c r="H8" s="26"/>
      <c r="I8" s="26"/>
      <c r="J8" s="26" t="s">
        <v>491</v>
      </c>
      <c r="K8" s="26"/>
      <c r="L8" s="46" t="s">
        <v>512</v>
      </c>
      <c r="M8" s="26" t="s">
        <v>487</v>
      </c>
      <c r="N8" s="26" t="s">
        <v>491</v>
      </c>
      <c r="O8" s="26" t="s">
        <v>804</v>
      </c>
      <c r="P8" s="52" t="s">
        <v>804</v>
      </c>
      <c r="Q8" s="36" t="s">
        <v>808</v>
      </c>
      <c r="S8">
        <f t="shared" si="0"/>
        <v>1</v>
      </c>
      <c r="T8">
        <f t="shared" si="1"/>
        <v>0</v>
      </c>
      <c r="U8">
        <f t="shared" si="2"/>
        <v>0</v>
      </c>
      <c r="V8">
        <f t="shared" si="3"/>
        <v>2</v>
      </c>
      <c r="W8">
        <f t="shared" si="4"/>
        <v>1</v>
      </c>
      <c r="X8">
        <f t="shared" si="5"/>
        <v>0</v>
      </c>
      <c r="Y8">
        <f t="shared" si="6"/>
        <v>2</v>
      </c>
      <c r="Z8">
        <f t="shared" si="7"/>
        <v>0</v>
      </c>
      <c r="AA8">
        <f t="shared" si="8"/>
        <v>0</v>
      </c>
      <c r="AB8">
        <f t="shared" si="9"/>
        <v>0</v>
      </c>
      <c r="AC8">
        <f t="shared" si="10"/>
        <v>0</v>
      </c>
      <c r="AD8">
        <f t="shared" si="11"/>
        <v>0</v>
      </c>
    </row>
    <row r="9" spans="2:30">
      <c r="B9" s="2"/>
      <c r="C9" s="13" t="s">
        <v>753</v>
      </c>
      <c r="D9" s="26" t="s">
        <v>487</v>
      </c>
      <c r="E9" s="26" t="s">
        <v>487</v>
      </c>
      <c r="F9" s="26"/>
      <c r="G9" s="26" t="s">
        <v>556</v>
      </c>
      <c r="H9" s="26"/>
      <c r="I9" s="26"/>
      <c r="J9" s="26" t="s">
        <v>808</v>
      </c>
      <c r="K9" s="26"/>
      <c r="L9" s="46" t="s">
        <v>558</v>
      </c>
      <c r="M9" s="26" t="s">
        <v>804</v>
      </c>
      <c r="N9" s="26" t="s">
        <v>804</v>
      </c>
      <c r="O9" s="26" t="s">
        <v>487</v>
      </c>
      <c r="P9" s="52" t="s">
        <v>487</v>
      </c>
      <c r="Q9" s="36" t="s">
        <v>487</v>
      </c>
      <c r="S9">
        <f t="shared" si="0"/>
        <v>3</v>
      </c>
      <c r="T9">
        <f t="shared" si="1"/>
        <v>1</v>
      </c>
      <c r="U9">
        <f t="shared" si="2"/>
        <v>0</v>
      </c>
      <c r="V9">
        <f t="shared" si="3"/>
        <v>0</v>
      </c>
      <c r="W9">
        <f t="shared" si="4"/>
        <v>2</v>
      </c>
      <c r="X9">
        <f t="shared" si="5"/>
        <v>0</v>
      </c>
      <c r="Y9">
        <f t="shared" si="6"/>
        <v>0</v>
      </c>
      <c r="Z9">
        <f t="shared" si="7"/>
        <v>0</v>
      </c>
      <c r="AA9">
        <f t="shared" si="8"/>
        <v>0</v>
      </c>
      <c r="AB9">
        <f t="shared" si="9"/>
        <v>0</v>
      </c>
      <c r="AC9">
        <f t="shared" si="10"/>
        <v>0</v>
      </c>
      <c r="AD9">
        <f t="shared" si="11"/>
        <v>0</v>
      </c>
    </row>
    <row r="10" spans="2:30">
      <c r="B10" s="2"/>
      <c r="C10" s="13" t="s">
        <v>754</v>
      </c>
      <c r="D10" s="26" t="s">
        <v>837</v>
      </c>
      <c r="E10" s="26" t="s">
        <v>837</v>
      </c>
      <c r="F10" s="26"/>
      <c r="G10" s="26" t="s">
        <v>558</v>
      </c>
      <c r="H10" s="26"/>
      <c r="I10" s="26"/>
      <c r="J10" s="26" t="s">
        <v>486</v>
      </c>
      <c r="K10" s="26"/>
      <c r="L10" s="46" t="s">
        <v>559</v>
      </c>
      <c r="M10" s="26" t="s">
        <v>807</v>
      </c>
      <c r="N10" s="26" t="s">
        <v>808</v>
      </c>
      <c r="O10" s="26" t="s">
        <v>837</v>
      </c>
      <c r="P10" s="52" t="s">
        <v>837</v>
      </c>
      <c r="Q10" s="36" t="s">
        <v>804</v>
      </c>
      <c r="S10">
        <f t="shared" si="0"/>
        <v>0</v>
      </c>
      <c r="T10">
        <f t="shared" si="1"/>
        <v>1</v>
      </c>
      <c r="U10">
        <f t="shared" si="2"/>
        <v>0</v>
      </c>
      <c r="V10">
        <f t="shared" si="3"/>
        <v>0</v>
      </c>
      <c r="W10">
        <f t="shared" si="4"/>
        <v>0</v>
      </c>
      <c r="X10">
        <f t="shared" si="5"/>
        <v>3</v>
      </c>
      <c r="Y10">
        <f t="shared" si="6"/>
        <v>0</v>
      </c>
      <c r="Z10">
        <f t="shared" si="7"/>
        <v>0</v>
      </c>
      <c r="AA10">
        <f t="shared" si="8"/>
        <v>0</v>
      </c>
      <c r="AB10">
        <f t="shared" si="9"/>
        <v>0</v>
      </c>
      <c r="AC10">
        <f t="shared" si="10"/>
        <v>1</v>
      </c>
      <c r="AD10">
        <f t="shared" si="11"/>
        <v>1</v>
      </c>
    </row>
    <row r="11" spans="2:30">
      <c r="B11" s="2"/>
      <c r="C11" s="13" t="s">
        <v>755</v>
      </c>
      <c r="D11" s="26" t="s">
        <v>806</v>
      </c>
      <c r="E11" s="26" t="s">
        <v>808</v>
      </c>
      <c r="F11" s="26"/>
      <c r="G11" s="26" t="s">
        <v>152</v>
      </c>
      <c r="H11" s="26"/>
      <c r="I11" s="26"/>
      <c r="J11" s="26" t="s">
        <v>803</v>
      </c>
      <c r="K11" s="26"/>
      <c r="L11" s="46" t="s">
        <v>302</v>
      </c>
      <c r="M11" s="26" t="s">
        <v>809</v>
      </c>
      <c r="N11" s="26" t="s">
        <v>486</v>
      </c>
      <c r="O11" s="26" t="s">
        <v>808</v>
      </c>
      <c r="P11" s="52" t="s">
        <v>808</v>
      </c>
      <c r="Q11" s="36" t="s">
        <v>807</v>
      </c>
      <c r="S11">
        <f t="shared" si="0"/>
        <v>0</v>
      </c>
      <c r="T11">
        <f t="shared" si="1"/>
        <v>2</v>
      </c>
      <c r="U11">
        <f t="shared" si="2"/>
        <v>1</v>
      </c>
      <c r="V11">
        <f t="shared" si="3"/>
        <v>1</v>
      </c>
      <c r="W11">
        <f t="shared" si="4"/>
        <v>0</v>
      </c>
      <c r="X11">
        <f t="shared" si="5"/>
        <v>0</v>
      </c>
      <c r="Y11">
        <f t="shared" si="6"/>
        <v>0</v>
      </c>
      <c r="Z11">
        <f t="shared" si="7"/>
        <v>0</v>
      </c>
      <c r="AA11">
        <f t="shared" si="8"/>
        <v>1</v>
      </c>
      <c r="AB11">
        <f t="shared" si="9"/>
        <v>0</v>
      </c>
      <c r="AC11">
        <f t="shared" si="10"/>
        <v>1</v>
      </c>
      <c r="AD11">
        <f t="shared" si="11"/>
        <v>0</v>
      </c>
    </row>
    <row r="12" spans="2:30">
      <c r="B12" s="2"/>
      <c r="C12" s="13" t="s">
        <v>756</v>
      </c>
      <c r="D12" s="26" t="s">
        <v>486</v>
      </c>
      <c r="E12" s="26" t="s">
        <v>806</v>
      </c>
      <c r="F12" s="26"/>
      <c r="G12" s="26" t="s">
        <v>77</v>
      </c>
      <c r="H12" s="26"/>
      <c r="I12" s="26"/>
      <c r="J12" s="26" t="s">
        <v>809</v>
      </c>
      <c r="K12" s="26"/>
      <c r="L12" s="46" t="s">
        <v>151</v>
      </c>
      <c r="M12" s="26" t="s">
        <v>808</v>
      </c>
      <c r="N12" s="26" t="s">
        <v>837</v>
      </c>
      <c r="O12" s="26" t="s">
        <v>486</v>
      </c>
      <c r="P12" s="52" t="s">
        <v>486</v>
      </c>
      <c r="Q12" s="36" t="s">
        <v>837</v>
      </c>
      <c r="S12">
        <f t="shared" si="0"/>
        <v>0</v>
      </c>
      <c r="T12">
        <f t="shared" si="1"/>
        <v>1</v>
      </c>
      <c r="U12">
        <f t="shared" si="2"/>
        <v>1</v>
      </c>
      <c r="V12">
        <f t="shared" si="3"/>
        <v>0</v>
      </c>
      <c r="W12">
        <f t="shared" si="4"/>
        <v>0</v>
      </c>
      <c r="X12">
        <f t="shared" si="5"/>
        <v>1</v>
      </c>
      <c r="Y12">
        <f t="shared" si="6"/>
        <v>0</v>
      </c>
      <c r="Z12">
        <f t="shared" si="7"/>
        <v>0</v>
      </c>
      <c r="AA12">
        <f t="shared" si="8"/>
        <v>1</v>
      </c>
      <c r="AB12">
        <f t="shared" si="9"/>
        <v>0</v>
      </c>
      <c r="AC12">
        <f t="shared" si="10"/>
        <v>2</v>
      </c>
      <c r="AD12">
        <f t="shared" si="11"/>
        <v>0</v>
      </c>
    </row>
    <row r="13" spans="2:30">
      <c r="B13" s="2"/>
      <c r="C13" s="13" t="s">
        <v>757</v>
      </c>
      <c r="D13" s="26" t="s">
        <v>809</v>
      </c>
      <c r="E13" s="26" t="s">
        <v>809</v>
      </c>
      <c r="F13" s="26"/>
      <c r="G13" s="26" t="s">
        <v>559</v>
      </c>
      <c r="H13" s="26"/>
      <c r="I13" s="26"/>
      <c r="J13" s="26" t="s">
        <v>807</v>
      </c>
      <c r="K13" s="26"/>
      <c r="L13" s="46" t="s">
        <v>563</v>
      </c>
      <c r="M13" s="26" t="s">
        <v>806</v>
      </c>
      <c r="N13" s="26" t="s">
        <v>807</v>
      </c>
      <c r="O13" s="26" t="s">
        <v>806</v>
      </c>
      <c r="P13" s="52" t="s">
        <v>809</v>
      </c>
      <c r="Q13" s="36" t="s">
        <v>809</v>
      </c>
      <c r="S13">
        <f t="shared" si="0"/>
        <v>0</v>
      </c>
      <c r="T13">
        <f t="shared" si="1"/>
        <v>0</v>
      </c>
      <c r="U13">
        <f t="shared" si="2"/>
        <v>2</v>
      </c>
      <c r="V13">
        <f t="shared" si="3"/>
        <v>0</v>
      </c>
      <c r="W13">
        <f t="shared" si="4"/>
        <v>0</v>
      </c>
      <c r="X13">
        <f t="shared" si="5"/>
        <v>0</v>
      </c>
      <c r="Y13">
        <f t="shared" si="6"/>
        <v>0</v>
      </c>
      <c r="Z13">
        <f t="shared" si="7"/>
        <v>0</v>
      </c>
      <c r="AA13">
        <f t="shared" si="8"/>
        <v>2</v>
      </c>
      <c r="AB13">
        <f t="shared" si="9"/>
        <v>0</v>
      </c>
      <c r="AC13">
        <f t="shared" si="10"/>
        <v>0</v>
      </c>
      <c r="AD13">
        <f t="shared" si="11"/>
        <v>2</v>
      </c>
    </row>
    <row r="14" spans="2:30">
      <c r="B14" s="2"/>
      <c r="C14" s="13" t="s">
        <v>758</v>
      </c>
      <c r="D14" s="26" t="s">
        <v>807</v>
      </c>
      <c r="E14" s="26" t="s">
        <v>486</v>
      </c>
      <c r="F14" s="26"/>
      <c r="G14" s="26" t="s">
        <v>301</v>
      </c>
      <c r="H14" s="26"/>
      <c r="I14" s="26"/>
      <c r="J14" s="26" t="s">
        <v>837</v>
      </c>
      <c r="K14" s="26"/>
      <c r="L14" s="46" t="s">
        <v>561</v>
      </c>
      <c r="M14" s="26" t="s">
        <v>486</v>
      </c>
      <c r="N14" s="26" t="s">
        <v>806</v>
      </c>
      <c r="O14" s="26" t="s">
        <v>809</v>
      </c>
      <c r="P14" s="52" t="s">
        <v>806</v>
      </c>
      <c r="Q14" s="36" t="s">
        <v>486</v>
      </c>
      <c r="S14">
        <f t="shared" si="0"/>
        <v>0</v>
      </c>
      <c r="T14">
        <f t="shared" si="1"/>
        <v>0</v>
      </c>
      <c r="U14">
        <f t="shared" si="2"/>
        <v>1</v>
      </c>
      <c r="V14">
        <f t="shared" si="3"/>
        <v>0</v>
      </c>
      <c r="W14">
        <f t="shared" si="4"/>
        <v>0</v>
      </c>
      <c r="X14">
        <f t="shared" si="5"/>
        <v>1</v>
      </c>
      <c r="Y14">
        <f t="shared" si="6"/>
        <v>0</v>
      </c>
      <c r="Z14">
        <f t="shared" si="7"/>
        <v>0</v>
      </c>
      <c r="AA14">
        <f t="shared" si="8"/>
        <v>1</v>
      </c>
      <c r="AB14">
        <f t="shared" si="9"/>
        <v>0</v>
      </c>
      <c r="AC14">
        <f t="shared" si="10"/>
        <v>2</v>
      </c>
      <c r="AD14">
        <f t="shared" si="11"/>
        <v>1</v>
      </c>
    </row>
    <row r="15" spans="2:30">
      <c r="B15" s="2"/>
      <c r="C15" s="13" t="s">
        <v>759</v>
      </c>
      <c r="D15" s="26" t="s">
        <v>808</v>
      </c>
      <c r="E15" s="26" t="s">
        <v>488</v>
      </c>
      <c r="F15" s="26"/>
      <c r="G15" s="26" t="s">
        <v>512</v>
      </c>
      <c r="H15" s="26"/>
      <c r="I15" s="26"/>
      <c r="J15" s="26" t="s">
        <v>488</v>
      </c>
      <c r="K15" s="26"/>
      <c r="L15" s="46" t="s">
        <v>152</v>
      </c>
      <c r="M15" s="26" t="s">
        <v>837</v>
      </c>
      <c r="N15" s="26" t="s">
        <v>809</v>
      </c>
      <c r="O15" s="26" t="s">
        <v>807</v>
      </c>
      <c r="P15" s="52" t="s">
        <v>807</v>
      </c>
      <c r="Q15" s="36" t="s">
        <v>806</v>
      </c>
      <c r="S15">
        <f t="shared" si="0"/>
        <v>0</v>
      </c>
      <c r="T15">
        <f t="shared" si="1"/>
        <v>1</v>
      </c>
      <c r="U15">
        <f t="shared" si="2"/>
        <v>0</v>
      </c>
      <c r="V15">
        <f t="shared" si="3"/>
        <v>0</v>
      </c>
      <c r="W15">
        <f t="shared" si="4"/>
        <v>0</v>
      </c>
      <c r="X15">
        <f t="shared" si="5"/>
        <v>1</v>
      </c>
      <c r="Y15">
        <f t="shared" si="6"/>
        <v>0</v>
      </c>
      <c r="Z15">
        <f t="shared" si="7"/>
        <v>0</v>
      </c>
      <c r="AA15">
        <f t="shared" si="8"/>
        <v>1</v>
      </c>
      <c r="AB15">
        <f t="shared" si="9"/>
        <v>2</v>
      </c>
      <c r="AC15">
        <f t="shared" si="10"/>
        <v>0</v>
      </c>
      <c r="AD15">
        <f t="shared" si="11"/>
        <v>1</v>
      </c>
    </row>
    <row r="16" spans="2:30">
      <c r="B16" s="2"/>
      <c r="C16" s="13" t="s">
        <v>760</v>
      </c>
      <c r="D16" s="26" t="s">
        <v>488</v>
      </c>
      <c r="E16" s="26" t="s">
        <v>807</v>
      </c>
      <c r="F16" s="26"/>
      <c r="G16" s="26" t="s">
        <v>302</v>
      </c>
      <c r="H16" s="26"/>
      <c r="I16" s="26"/>
      <c r="J16" s="26" t="s">
        <v>806</v>
      </c>
      <c r="K16" s="26"/>
      <c r="L16" s="46" t="s">
        <v>488</v>
      </c>
      <c r="M16" s="26" t="s">
        <v>488</v>
      </c>
      <c r="N16" s="26" t="s">
        <v>805</v>
      </c>
      <c r="O16" s="26" t="s">
        <v>488</v>
      </c>
      <c r="P16" s="52" t="s">
        <v>488</v>
      </c>
      <c r="Q16" s="36" t="s">
        <v>805</v>
      </c>
      <c r="S16">
        <f t="shared" si="0"/>
        <v>0</v>
      </c>
      <c r="T16">
        <f t="shared" si="1"/>
        <v>0</v>
      </c>
      <c r="U16">
        <f t="shared" si="2"/>
        <v>1</v>
      </c>
      <c r="V16">
        <f t="shared" si="3"/>
        <v>0</v>
      </c>
      <c r="W16">
        <f t="shared" si="4"/>
        <v>0</v>
      </c>
      <c r="X16">
        <f t="shared" si="5"/>
        <v>0</v>
      </c>
      <c r="Y16">
        <f t="shared" si="6"/>
        <v>0</v>
      </c>
      <c r="Z16">
        <f t="shared" si="7"/>
        <v>1</v>
      </c>
      <c r="AA16">
        <f t="shared" si="8"/>
        <v>0</v>
      </c>
      <c r="AB16">
        <f t="shared" si="9"/>
        <v>4</v>
      </c>
      <c r="AC16">
        <f t="shared" si="10"/>
        <v>0</v>
      </c>
      <c r="AD16">
        <f t="shared" si="11"/>
        <v>1</v>
      </c>
    </row>
    <row r="17" spans="2:30" ht="13.5" thickBot="1">
      <c r="B17" s="3"/>
      <c r="C17" s="14" t="s">
        <v>482</v>
      </c>
      <c r="D17" s="27" t="s">
        <v>805</v>
      </c>
      <c r="E17" s="27" t="s">
        <v>805</v>
      </c>
      <c r="F17" s="27"/>
      <c r="G17" s="27" t="s">
        <v>488</v>
      </c>
      <c r="H17" s="27"/>
      <c r="I17" s="27"/>
      <c r="J17" s="27" t="s">
        <v>805</v>
      </c>
      <c r="K17" s="27"/>
      <c r="L17" s="47" t="s">
        <v>153</v>
      </c>
      <c r="M17" s="27" t="s">
        <v>805</v>
      </c>
      <c r="N17" s="27" t="s">
        <v>488</v>
      </c>
      <c r="O17" s="27" t="s">
        <v>805</v>
      </c>
      <c r="P17" s="53" t="s">
        <v>805</v>
      </c>
      <c r="Q17" s="37" t="s">
        <v>488</v>
      </c>
      <c r="S17">
        <f t="shared" si="0"/>
        <v>0</v>
      </c>
      <c r="T17">
        <f t="shared" si="1"/>
        <v>0</v>
      </c>
      <c r="U17">
        <f t="shared" si="2"/>
        <v>0</v>
      </c>
      <c r="V17">
        <f t="shared" si="3"/>
        <v>0</v>
      </c>
      <c r="W17">
        <f t="shared" si="4"/>
        <v>0</v>
      </c>
      <c r="X17">
        <f t="shared" si="5"/>
        <v>0</v>
      </c>
      <c r="Y17">
        <f t="shared" si="6"/>
        <v>0</v>
      </c>
      <c r="Z17">
        <f t="shared" si="7"/>
        <v>5</v>
      </c>
      <c r="AA17">
        <f t="shared" si="8"/>
        <v>0</v>
      </c>
      <c r="AB17">
        <f t="shared" si="9"/>
        <v>2</v>
      </c>
      <c r="AC17">
        <f t="shared" si="10"/>
        <v>0</v>
      </c>
      <c r="AD17">
        <f t="shared" si="11"/>
        <v>0</v>
      </c>
    </row>
    <row r="18" spans="2:30" ht="13.5" thickBot="1">
      <c r="D18" s="28"/>
      <c r="E18" s="28"/>
      <c r="F18" s="28"/>
      <c r="G18" s="28"/>
      <c r="H18" s="28"/>
      <c r="I18" s="28"/>
      <c r="J18" s="28"/>
      <c r="K18" s="28"/>
      <c r="L18" s="48"/>
      <c r="M18" s="28"/>
      <c r="N18" s="28"/>
      <c r="O18" s="28"/>
      <c r="P18" s="50"/>
      <c r="Q18" s="33"/>
      <c r="S18">
        <f t="shared" ref="S18:AD18" si="12">SUM(S6:S17)</f>
        <v>6</v>
      </c>
      <c r="T18">
        <f t="shared" si="12"/>
        <v>6</v>
      </c>
      <c r="U18">
        <f t="shared" si="12"/>
        <v>6</v>
      </c>
      <c r="V18">
        <f t="shared" si="12"/>
        <v>6</v>
      </c>
      <c r="W18">
        <f t="shared" si="12"/>
        <v>6</v>
      </c>
      <c r="X18">
        <f t="shared" si="12"/>
        <v>6</v>
      </c>
      <c r="Y18">
        <f t="shared" si="12"/>
        <v>6</v>
      </c>
      <c r="Z18">
        <f t="shared" si="12"/>
        <v>6</v>
      </c>
      <c r="AA18">
        <f t="shared" si="12"/>
        <v>6</v>
      </c>
      <c r="AB18">
        <f t="shared" si="12"/>
        <v>8</v>
      </c>
      <c r="AC18">
        <f t="shared" si="12"/>
        <v>6</v>
      </c>
      <c r="AD18">
        <f t="shared" si="12"/>
        <v>6</v>
      </c>
    </row>
    <row r="19" spans="2:30" ht="16.5" thickBot="1">
      <c r="B19" s="9" t="s">
        <v>796</v>
      </c>
      <c r="C19" s="11"/>
      <c r="D19" s="29"/>
      <c r="E19" s="29"/>
      <c r="F19" s="29"/>
      <c r="G19" s="29"/>
      <c r="H19" s="29"/>
      <c r="I19" s="29"/>
      <c r="J19" s="29"/>
      <c r="K19" s="29"/>
      <c r="L19" s="49"/>
      <c r="M19" s="29"/>
      <c r="N19" s="29"/>
      <c r="O19" s="29"/>
      <c r="P19" s="34"/>
      <c r="Q19" s="34"/>
      <c r="S19">
        <f t="shared" ref="S19:AD19" si="13">S6*12+S7*11+S8*10+S9*9+S10*8+S11*7+S12*6+S13*5+S14*4+S15*3+S16*2+S17*1</f>
        <v>60</v>
      </c>
      <c r="T19">
        <f t="shared" si="13"/>
        <v>40</v>
      </c>
      <c r="U19">
        <f t="shared" si="13"/>
        <v>29</v>
      </c>
      <c r="V19">
        <f t="shared" si="13"/>
        <v>63</v>
      </c>
      <c r="W19">
        <f t="shared" si="13"/>
        <v>61</v>
      </c>
      <c r="X19">
        <f t="shared" si="13"/>
        <v>37</v>
      </c>
      <c r="Y19">
        <f t="shared" si="13"/>
        <v>66</v>
      </c>
      <c r="Z19">
        <f t="shared" si="13"/>
        <v>7</v>
      </c>
      <c r="AA19">
        <f t="shared" si="13"/>
        <v>30</v>
      </c>
      <c r="AB19">
        <f t="shared" si="13"/>
        <v>16</v>
      </c>
      <c r="AC19">
        <f t="shared" si="13"/>
        <v>35</v>
      </c>
      <c r="AD19">
        <f t="shared" si="13"/>
        <v>27</v>
      </c>
    </row>
    <row r="20" spans="2:30" ht="90">
      <c r="B20" s="6" t="s">
        <v>196</v>
      </c>
      <c r="C20" s="15"/>
      <c r="D20" s="25" t="s">
        <v>219</v>
      </c>
      <c r="E20" s="25" t="s">
        <v>182</v>
      </c>
      <c r="F20" s="25"/>
      <c r="G20" s="25" t="s">
        <v>78</v>
      </c>
      <c r="H20" s="25"/>
      <c r="I20" s="25"/>
      <c r="J20" s="25" t="s">
        <v>134</v>
      </c>
      <c r="K20" s="25"/>
      <c r="L20" s="45" t="s">
        <v>154</v>
      </c>
      <c r="M20" s="25" t="s">
        <v>177</v>
      </c>
      <c r="N20" s="25" t="s">
        <v>99</v>
      </c>
      <c r="O20" s="25" t="s">
        <v>197</v>
      </c>
      <c r="P20" s="51" t="s">
        <v>31</v>
      </c>
      <c r="Q20" s="35" t="s">
        <v>30</v>
      </c>
    </row>
    <row r="21" spans="2:30">
      <c r="B21" s="6" t="s">
        <v>761</v>
      </c>
      <c r="C21" s="15"/>
      <c r="D21" s="25" t="s">
        <v>433</v>
      </c>
      <c r="E21" s="25" t="s">
        <v>556</v>
      </c>
      <c r="F21" s="25"/>
      <c r="G21" s="25" t="s">
        <v>563</v>
      </c>
      <c r="H21" s="25"/>
      <c r="I21" s="25"/>
      <c r="J21" s="25" t="s">
        <v>487</v>
      </c>
      <c r="K21" s="25"/>
      <c r="L21" s="45" t="s">
        <v>556</v>
      </c>
      <c r="M21" s="26" t="s">
        <v>491</v>
      </c>
      <c r="N21" s="26" t="s">
        <v>804</v>
      </c>
      <c r="O21" s="25" t="s">
        <v>487</v>
      </c>
      <c r="P21" s="51" t="s">
        <v>592</v>
      </c>
      <c r="Q21" s="35" t="s">
        <v>37</v>
      </c>
    </row>
    <row r="22" spans="2:30">
      <c r="B22" s="4" t="s">
        <v>762</v>
      </c>
      <c r="C22" s="16"/>
      <c r="D22" s="26" t="s">
        <v>803</v>
      </c>
      <c r="E22" s="26" t="s">
        <v>433</v>
      </c>
      <c r="F22" s="26"/>
      <c r="G22" s="26" t="s">
        <v>433</v>
      </c>
      <c r="H22" s="26"/>
      <c r="I22" s="26"/>
      <c r="J22" s="26" t="s">
        <v>803</v>
      </c>
      <c r="K22" s="26"/>
      <c r="L22" s="46" t="s">
        <v>433</v>
      </c>
      <c r="M22" s="26" t="s">
        <v>803</v>
      </c>
      <c r="N22" s="26" t="s">
        <v>491</v>
      </c>
      <c r="O22" s="26" t="s">
        <v>803</v>
      </c>
      <c r="P22" s="52" t="s">
        <v>32</v>
      </c>
      <c r="Q22" s="36" t="s">
        <v>38</v>
      </c>
    </row>
    <row r="23" spans="2:30">
      <c r="B23" s="4" t="s">
        <v>763</v>
      </c>
      <c r="C23" s="16"/>
      <c r="D23" s="26" t="s">
        <v>220</v>
      </c>
      <c r="E23" s="26" t="s">
        <v>183</v>
      </c>
      <c r="F23" s="26"/>
      <c r="G23" s="26" t="s">
        <v>221</v>
      </c>
      <c r="H23" s="26"/>
      <c r="I23" s="26"/>
      <c r="J23" s="26" t="s">
        <v>135</v>
      </c>
      <c r="K23" s="26"/>
      <c r="L23" s="46" t="s">
        <v>155</v>
      </c>
      <c r="M23" s="26" t="s">
        <v>178</v>
      </c>
      <c r="N23" s="26" t="s">
        <v>100</v>
      </c>
      <c r="O23" s="26" t="s">
        <v>198</v>
      </c>
      <c r="P23" s="52" t="s">
        <v>126</v>
      </c>
      <c r="Q23" s="36" t="s">
        <v>126</v>
      </c>
    </row>
    <row r="24" spans="2:30">
      <c r="B24" s="4" t="s">
        <v>764</v>
      </c>
      <c r="C24" s="16"/>
      <c r="D24" s="26" t="s">
        <v>804</v>
      </c>
      <c r="E24" s="26" t="s">
        <v>433</v>
      </c>
      <c r="F24" s="26"/>
      <c r="G24" s="26" t="s">
        <v>151</v>
      </c>
      <c r="H24" s="26"/>
      <c r="I24" s="26"/>
      <c r="J24" s="26" t="s">
        <v>487</v>
      </c>
      <c r="K24" s="26"/>
      <c r="L24" s="46" t="s">
        <v>156</v>
      </c>
      <c r="M24" s="26" t="s">
        <v>433</v>
      </c>
      <c r="N24" s="26" t="s">
        <v>803</v>
      </c>
      <c r="O24" s="26" t="s">
        <v>804</v>
      </c>
      <c r="P24" s="52" t="s">
        <v>433</v>
      </c>
      <c r="Q24" s="36" t="s">
        <v>803</v>
      </c>
    </row>
    <row r="25" spans="2:30">
      <c r="B25" s="4" t="s">
        <v>483</v>
      </c>
      <c r="C25" s="16"/>
      <c r="D25" s="26" t="s">
        <v>805</v>
      </c>
      <c r="E25" s="26" t="s">
        <v>561</v>
      </c>
      <c r="F25" s="26"/>
      <c r="G25" s="26" t="s">
        <v>488</v>
      </c>
      <c r="H25" s="26"/>
      <c r="I25" s="26"/>
      <c r="J25" s="26" t="s">
        <v>488</v>
      </c>
      <c r="K25" s="26"/>
      <c r="L25" s="46" t="s">
        <v>488</v>
      </c>
      <c r="M25" s="26" t="s">
        <v>560</v>
      </c>
      <c r="N25" s="26" t="s">
        <v>488</v>
      </c>
      <c r="O25" s="26" t="s">
        <v>805</v>
      </c>
      <c r="P25" s="52" t="s">
        <v>123</v>
      </c>
      <c r="Q25" s="36" t="s">
        <v>39</v>
      </c>
    </row>
    <row r="26" spans="2:30">
      <c r="B26" s="4" t="s">
        <v>766</v>
      </c>
      <c r="C26" s="16"/>
      <c r="D26" s="26" t="s">
        <v>487</v>
      </c>
      <c r="E26" s="26" t="s">
        <v>433</v>
      </c>
      <c r="F26" s="26"/>
      <c r="G26" s="26" t="s">
        <v>79</v>
      </c>
      <c r="H26" s="26"/>
      <c r="I26" s="26"/>
      <c r="J26" s="26" t="s">
        <v>806</v>
      </c>
      <c r="K26" s="26"/>
      <c r="L26" s="46" t="s">
        <v>512</v>
      </c>
      <c r="M26" s="26" t="s">
        <v>512</v>
      </c>
      <c r="N26" s="25" t="s">
        <v>487</v>
      </c>
      <c r="O26" s="26" t="s">
        <v>806</v>
      </c>
      <c r="P26" s="52" t="s">
        <v>33</v>
      </c>
      <c r="Q26" s="36" t="s">
        <v>40</v>
      </c>
    </row>
    <row r="27" spans="2:30">
      <c r="B27" s="4" t="s">
        <v>767</v>
      </c>
      <c r="C27" s="16"/>
      <c r="D27" s="26" t="s">
        <v>804</v>
      </c>
      <c r="E27" s="26" t="s">
        <v>512</v>
      </c>
      <c r="F27" s="26"/>
      <c r="G27" s="26" t="s">
        <v>80</v>
      </c>
      <c r="H27" s="26"/>
      <c r="I27" s="26"/>
      <c r="J27" s="26" t="s">
        <v>487</v>
      </c>
      <c r="K27" s="26"/>
      <c r="L27" s="46" t="s">
        <v>558</v>
      </c>
      <c r="M27" s="26" t="s">
        <v>558</v>
      </c>
      <c r="N27" s="25" t="s">
        <v>487</v>
      </c>
      <c r="O27" s="26" t="s">
        <v>804</v>
      </c>
      <c r="P27" s="52" t="s">
        <v>124</v>
      </c>
      <c r="Q27" s="36" t="s">
        <v>804</v>
      </c>
    </row>
    <row r="28" spans="2:30" ht="22.5">
      <c r="B28" s="4" t="s">
        <v>768</v>
      </c>
      <c r="C28" s="16"/>
      <c r="D28" s="26" t="s">
        <v>805</v>
      </c>
      <c r="E28" s="26" t="s">
        <v>488</v>
      </c>
      <c r="F28" s="26"/>
      <c r="G28" s="26" t="s">
        <v>81</v>
      </c>
      <c r="H28" s="26"/>
      <c r="I28" s="26"/>
      <c r="J28" s="26" t="s">
        <v>488</v>
      </c>
      <c r="K28" s="26"/>
      <c r="L28" s="46" t="s">
        <v>563</v>
      </c>
      <c r="M28" s="26" t="s">
        <v>560</v>
      </c>
      <c r="N28" s="26" t="s">
        <v>491</v>
      </c>
      <c r="O28" s="26" t="s">
        <v>805</v>
      </c>
      <c r="P28" s="52" t="s">
        <v>125</v>
      </c>
      <c r="Q28" s="36" t="s">
        <v>41</v>
      </c>
    </row>
    <row r="29" spans="2:30">
      <c r="B29" s="4" t="s">
        <v>769</v>
      </c>
      <c r="C29" s="16"/>
      <c r="D29" s="26" t="s">
        <v>837</v>
      </c>
      <c r="E29" s="26" t="s">
        <v>559</v>
      </c>
      <c r="F29" s="26"/>
      <c r="G29" s="26" t="s">
        <v>563</v>
      </c>
      <c r="H29" s="26"/>
      <c r="I29" s="25"/>
      <c r="J29" s="26" t="s">
        <v>487</v>
      </c>
      <c r="K29" s="26"/>
      <c r="L29" s="46" t="s">
        <v>562</v>
      </c>
      <c r="M29" s="26" t="s">
        <v>807</v>
      </c>
      <c r="N29" s="26" t="s">
        <v>491</v>
      </c>
      <c r="O29" s="26" t="s">
        <v>491</v>
      </c>
      <c r="P29" s="52" t="s">
        <v>34</v>
      </c>
      <c r="Q29" s="36" t="s">
        <v>837</v>
      </c>
    </row>
    <row r="30" spans="2:30" ht="22.5">
      <c r="B30" s="4" t="s">
        <v>770</v>
      </c>
      <c r="C30" s="16"/>
      <c r="D30" s="26" t="s">
        <v>491</v>
      </c>
      <c r="E30" s="26" t="s">
        <v>433</v>
      </c>
      <c r="F30" s="26"/>
      <c r="G30" s="26" t="s">
        <v>302</v>
      </c>
      <c r="H30" s="26"/>
      <c r="I30" s="26"/>
      <c r="J30" s="26" t="s">
        <v>488</v>
      </c>
      <c r="K30" s="26"/>
      <c r="L30" s="46" t="s">
        <v>558</v>
      </c>
      <c r="M30" s="26" t="s">
        <v>558</v>
      </c>
      <c r="N30" s="26" t="s">
        <v>488</v>
      </c>
      <c r="O30" s="26" t="s">
        <v>486</v>
      </c>
      <c r="P30" s="52" t="s">
        <v>35</v>
      </c>
      <c r="Q30" s="36" t="s">
        <v>42</v>
      </c>
    </row>
    <row r="31" spans="2:30" ht="13.5" thickBot="1">
      <c r="B31" s="5" t="s">
        <v>771</v>
      </c>
      <c r="C31" s="17"/>
      <c r="D31" s="27" t="s">
        <v>221</v>
      </c>
      <c r="E31" s="27" t="s">
        <v>184</v>
      </c>
      <c r="F31" s="27"/>
      <c r="G31" s="27">
        <v>1</v>
      </c>
      <c r="H31" s="27"/>
      <c r="I31" s="27"/>
      <c r="J31" s="27" t="s">
        <v>530</v>
      </c>
      <c r="K31" s="39"/>
      <c r="L31" s="47" t="s">
        <v>530</v>
      </c>
      <c r="M31" s="27"/>
      <c r="N31" s="27" t="s">
        <v>101</v>
      </c>
      <c r="O31" s="27" t="s">
        <v>199</v>
      </c>
      <c r="P31" s="53" t="s">
        <v>36</v>
      </c>
      <c r="Q31" s="37" t="s">
        <v>43</v>
      </c>
    </row>
    <row r="32" spans="2:30" ht="13.5" thickBot="1">
      <c r="D32" s="28"/>
      <c r="E32" s="28"/>
      <c r="F32" s="28"/>
      <c r="G32" s="28"/>
      <c r="H32" s="28"/>
      <c r="I32" s="28"/>
      <c r="J32" s="28"/>
      <c r="K32" s="28"/>
      <c r="L32" s="48"/>
      <c r="M32" s="28"/>
      <c r="N32" s="28"/>
      <c r="O32" s="28"/>
      <c r="P32" s="50"/>
      <c r="Q32" s="33"/>
    </row>
    <row r="33" spans="2:17" ht="16.5" thickBot="1">
      <c r="B33" s="10" t="s">
        <v>772</v>
      </c>
      <c r="C33" s="11"/>
      <c r="D33" s="29"/>
      <c r="E33" s="29"/>
      <c r="F33" s="29"/>
      <c r="G33" s="29"/>
      <c r="H33" s="29"/>
      <c r="I33" s="29"/>
      <c r="J33" s="29"/>
      <c r="K33" s="29"/>
      <c r="L33" s="49"/>
      <c r="M33" s="29"/>
      <c r="N33" s="29"/>
      <c r="O33" s="29"/>
      <c r="P33" s="34"/>
      <c r="Q33" s="34"/>
    </row>
    <row r="34" spans="2:17" ht="22.5">
      <c r="B34" s="310" t="s">
        <v>773</v>
      </c>
      <c r="C34" s="311"/>
      <c r="D34" s="25" t="s">
        <v>222</v>
      </c>
      <c r="E34" s="25" t="s">
        <v>566</v>
      </c>
      <c r="F34" s="25"/>
      <c r="G34" s="25" t="s">
        <v>330</v>
      </c>
      <c r="H34" s="25"/>
      <c r="I34" s="25"/>
      <c r="J34" s="25" t="s">
        <v>136</v>
      </c>
      <c r="K34" s="25"/>
      <c r="L34" s="45" t="s">
        <v>157</v>
      </c>
      <c r="M34" s="25" t="s">
        <v>566</v>
      </c>
      <c r="N34" s="25" t="s">
        <v>102</v>
      </c>
      <c r="O34" s="25" t="s">
        <v>205</v>
      </c>
      <c r="P34" s="51" t="s">
        <v>44</v>
      </c>
      <c r="Q34" s="35" t="s">
        <v>62</v>
      </c>
    </row>
    <row r="35" spans="2:17" ht="22.5">
      <c r="B35" s="308" t="s">
        <v>774</v>
      </c>
      <c r="C35" s="309"/>
      <c r="D35" s="26" t="s">
        <v>223</v>
      </c>
      <c r="E35" s="26" t="s">
        <v>179</v>
      </c>
      <c r="F35" s="26"/>
      <c r="G35" s="26" t="s">
        <v>567</v>
      </c>
      <c r="H35" s="26"/>
      <c r="I35" s="26"/>
      <c r="J35" s="26" t="s">
        <v>137</v>
      </c>
      <c r="K35" s="26"/>
      <c r="L35" s="46" t="s">
        <v>158</v>
      </c>
      <c r="M35" s="26" t="s">
        <v>179</v>
      </c>
      <c r="N35" s="26" t="s">
        <v>103</v>
      </c>
      <c r="O35" s="26" t="s">
        <v>200</v>
      </c>
      <c r="P35" s="52" t="s">
        <v>179</v>
      </c>
      <c r="Q35" s="36" t="s">
        <v>63</v>
      </c>
    </row>
    <row r="36" spans="2:17" ht="22.5">
      <c r="B36" s="308" t="s">
        <v>775</v>
      </c>
      <c r="C36" s="309"/>
      <c r="D36" s="26" t="s">
        <v>224</v>
      </c>
      <c r="E36" s="26" t="s">
        <v>599</v>
      </c>
      <c r="F36" s="26"/>
      <c r="G36" s="26" t="s">
        <v>599</v>
      </c>
      <c r="H36" s="26"/>
      <c r="I36" s="26"/>
      <c r="J36" s="26" t="s">
        <v>138</v>
      </c>
      <c r="K36" s="26"/>
      <c r="L36" s="46" t="s">
        <v>159</v>
      </c>
      <c r="M36" s="26" t="s">
        <v>599</v>
      </c>
      <c r="N36" s="26" t="s">
        <v>104</v>
      </c>
      <c r="O36" s="26" t="s">
        <v>284</v>
      </c>
      <c r="P36" s="52" t="s">
        <v>599</v>
      </c>
      <c r="Q36" s="36" t="s">
        <v>64</v>
      </c>
    </row>
    <row r="37" spans="2:17" ht="33.75">
      <c r="B37" s="308" t="s">
        <v>776</v>
      </c>
      <c r="C37" s="309"/>
      <c r="D37" s="26" t="s">
        <v>225</v>
      </c>
      <c r="E37" s="26" t="s">
        <v>569</v>
      </c>
      <c r="F37" s="26"/>
      <c r="G37" s="26" t="s">
        <v>437</v>
      </c>
      <c r="H37" s="26"/>
      <c r="I37" s="26"/>
      <c r="J37" s="26" t="s">
        <v>496</v>
      </c>
      <c r="K37" s="26"/>
      <c r="L37" s="46" t="s">
        <v>160</v>
      </c>
      <c r="M37" s="26" t="s">
        <v>569</v>
      </c>
      <c r="N37" s="26" t="s">
        <v>105</v>
      </c>
      <c r="O37" s="26" t="s">
        <v>201</v>
      </c>
      <c r="P37" s="52" t="s">
        <v>569</v>
      </c>
      <c r="Q37" s="36" t="s">
        <v>65</v>
      </c>
    </row>
    <row r="38" spans="2:17" ht="33.75">
      <c r="B38" s="308" t="s">
        <v>777</v>
      </c>
      <c r="C38" s="309"/>
      <c r="D38" s="26" t="s">
        <v>226</v>
      </c>
      <c r="E38" s="26" t="s">
        <v>414</v>
      </c>
      <c r="F38" s="26"/>
      <c r="G38" s="26" t="s">
        <v>163</v>
      </c>
      <c r="H38" s="26"/>
      <c r="I38" s="26"/>
      <c r="J38" s="26" t="s">
        <v>139</v>
      </c>
      <c r="K38" s="26"/>
      <c r="L38" s="46" t="s">
        <v>161</v>
      </c>
      <c r="M38" s="26" t="s">
        <v>414</v>
      </c>
      <c r="N38" s="26" t="s">
        <v>106</v>
      </c>
      <c r="O38" s="26" t="s">
        <v>202</v>
      </c>
      <c r="P38" s="52" t="s">
        <v>414</v>
      </c>
      <c r="Q38" s="36" t="s">
        <v>66</v>
      </c>
    </row>
    <row r="39" spans="2:17" ht="22.5">
      <c r="B39" s="308" t="s">
        <v>778</v>
      </c>
      <c r="C39" s="309"/>
      <c r="D39" s="26" t="s">
        <v>203</v>
      </c>
      <c r="E39" s="26" t="s">
        <v>600</v>
      </c>
      <c r="F39" s="26"/>
      <c r="G39" s="26" t="s">
        <v>600</v>
      </c>
      <c r="H39" s="26"/>
      <c r="I39" s="26"/>
      <c r="J39" s="26" t="s">
        <v>140</v>
      </c>
      <c r="K39" s="26"/>
      <c r="L39" s="46" t="s">
        <v>162</v>
      </c>
      <c r="M39" s="26" t="s">
        <v>600</v>
      </c>
      <c r="N39" s="26" t="s">
        <v>107</v>
      </c>
      <c r="O39" s="26" t="s">
        <v>203</v>
      </c>
      <c r="P39" s="52" t="s">
        <v>600</v>
      </c>
      <c r="Q39" s="36" t="s">
        <v>67</v>
      </c>
    </row>
    <row r="40" spans="2:17">
      <c r="B40" s="308" t="s">
        <v>779</v>
      </c>
      <c r="C40" s="309"/>
      <c r="D40" s="26" t="s">
        <v>601</v>
      </c>
      <c r="E40" s="26" t="s">
        <v>601</v>
      </c>
      <c r="F40" s="26"/>
      <c r="G40" s="26" t="s">
        <v>82</v>
      </c>
      <c r="H40" s="26"/>
      <c r="I40" s="26"/>
      <c r="J40" s="26" t="s">
        <v>706</v>
      </c>
      <c r="K40" s="26"/>
      <c r="L40" s="46" t="s">
        <v>559</v>
      </c>
      <c r="M40" s="26" t="s">
        <v>601</v>
      </c>
      <c r="N40" s="26" t="s">
        <v>601</v>
      </c>
      <c r="O40" s="26" t="s">
        <v>204</v>
      </c>
      <c r="P40" s="52" t="s">
        <v>601</v>
      </c>
      <c r="Q40" s="36" t="s">
        <v>601</v>
      </c>
    </row>
    <row r="41" spans="2:17">
      <c r="B41" s="308" t="s">
        <v>780</v>
      </c>
      <c r="C41" s="309"/>
      <c r="D41" s="26" t="s">
        <v>820</v>
      </c>
      <c r="E41" s="26" t="s">
        <v>437</v>
      </c>
      <c r="F41" s="26"/>
      <c r="G41" s="26" t="s">
        <v>569</v>
      </c>
      <c r="H41" s="26"/>
      <c r="I41" s="26"/>
      <c r="J41" s="26" t="s">
        <v>843</v>
      </c>
      <c r="K41" s="26"/>
      <c r="L41" s="46" t="s">
        <v>163</v>
      </c>
      <c r="M41" s="26" t="s">
        <v>437</v>
      </c>
      <c r="N41" s="26" t="s">
        <v>108</v>
      </c>
      <c r="O41" s="26" t="s">
        <v>820</v>
      </c>
      <c r="P41" s="52" t="s">
        <v>437</v>
      </c>
      <c r="Q41" s="36" t="s">
        <v>68</v>
      </c>
    </row>
    <row r="42" spans="2:17">
      <c r="B42" s="308" t="s">
        <v>781</v>
      </c>
      <c r="C42" s="309"/>
      <c r="D42" s="26" t="s">
        <v>823</v>
      </c>
      <c r="E42" s="26" t="s">
        <v>601</v>
      </c>
      <c r="F42" s="26"/>
      <c r="G42" s="26" t="s">
        <v>601</v>
      </c>
      <c r="H42" s="26"/>
      <c r="I42" s="26"/>
      <c r="J42" s="26" t="s">
        <v>823</v>
      </c>
      <c r="K42" s="26"/>
      <c r="L42" s="46" t="s">
        <v>164</v>
      </c>
      <c r="M42" s="26" t="s">
        <v>566</v>
      </c>
      <c r="N42" s="26" t="s">
        <v>566</v>
      </c>
      <c r="O42" s="26" t="s">
        <v>823</v>
      </c>
      <c r="P42" s="52" t="s">
        <v>601</v>
      </c>
      <c r="Q42" s="36" t="s">
        <v>566</v>
      </c>
    </row>
    <row r="43" spans="2:17">
      <c r="B43" s="308" t="s">
        <v>782</v>
      </c>
      <c r="C43" s="309"/>
      <c r="D43" s="26" t="s">
        <v>536</v>
      </c>
      <c r="E43" s="26" t="s">
        <v>569</v>
      </c>
      <c r="F43" s="26"/>
      <c r="G43" s="26" t="s">
        <v>569</v>
      </c>
      <c r="H43" s="26"/>
      <c r="I43" s="26"/>
      <c r="J43" s="26" t="s">
        <v>822</v>
      </c>
      <c r="K43" s="26"/>
      <c r="L43" s="46" t="s">
        <v>163</v>
      </c>
      <c r="M43" s="26" t="s">
        <v>569</v>
      </c>
      <c r="N43" s="26" t="s">
        <v>414</v>
      </c>
      <c r="O43" s="26" t="s">
        <v>843</v>
      </c>
      <c r="P43" s="52" t="s">
        <v>569</v>
      </c>
      <c r="Q43" s="36" t="s">
        <v>437</v>
      </c>
    </row>
    <row r="44" spans="2:17">
      <c r="B44" s="308" t="s">
        <v>783</v>
      </c>
      <c r="C44" s="309"/>
      <c r="D44" s="26" t="s">
        <v>536</v>
      </c>
      <c r="E44" s="26" t="s">
        <v>601</v>
      </c>
      <c r="F44" s="26"/>
      <c r="G44" s="26" t="s">
        <v>601</v>
      </c>
      <c r="H44" s="26"/>
      <c r="I44" s="26"/>
      <c r="J44" s="26" t="s">
        <v>823</v>
      </c>
      <c r="K44" s="26"/>
      <c r="L44" s="46" t="s">
        <v>163</v>
      </c>
      <c r="M44" s="26" t="s">
        <v>566</v>
      </c>
      <c r="N44" s="26" t="s">
        <v>414</v>
      </c>
      <c r="O44" s="26" t="s">
        <v>843</v>
      </c>
      <c r="P44" s="52" t="s">
        <v>601</v>
      </c>
      <c r="Q44" s="36" t="s">
        <v>566</v>
      </c>
    </row>
    <row r="45" spans="2:17" ht="22.5">
      <c r="B45" s="308" t="s">
        <v>784</v>
      </c>
      <c r="C45" s="309"/>
      <c r="D45" s="26" t="s">
        <v>227</v>
      </c>
      <c r="E45" s="26" t="s">
        <v>538</v>
      </c>
      <c r="F45" s="26"/>
      <c r="G45" s="26" t="s">
        <v>423</v>
      </c>
      <c r="H45" s="26"/>
      <c r="I45" s="26"/>
      <c r="J45" s="26" t="s">
        <v>721</v>
      </c>
      <c r="K45" s="26"/>
      <c r="L45" s="46" t="s">
        <v>446</v>
      </c>
      <c r="M45" s="26" t="s">
        <v>574</v>
      </c>
      <c r="N45" s="26" t="s">
        <v>227</v>
      </c>
      <c r="O45" s="26" t="s">
        <v>538</v>
      </c>
      <c r="P45" s="52" t="s">
        <v>45</v>
      </c>
      <c r="Q45" s="36" t="s">
        <v>940</v>
      </c>
    </row>
    <row r="46" spans="2:17" ht="22.5">
      <c r="B46" s="308" t="s">
        <v>785</v>
      </c>
      <c r="C46" s="309"/>
      <c r="D46" s="26" t="s">
        <v>499</v>
      </c>
      <c r="E46" s="26" t="s">
        <v>499</v>
      </c>
      <c r="F46" s="26"/>
      <c r="G46" s="26" t="s">
        <v>83</v>
      </c>
      <c r="H46" s="26"/>
      <c r="I46" s="26"/>
      <c r="J46" s="26" t="s">
        <v>826</v>
      </c>
      <c r="K46" s="26"/>
      <c r="L46" s="46" t="s">
        <v>354</v>
      </c>
      <c r="M46" s="26" t="s">
        <v>604</v>
      </c>
      <c r="N46" s="26" t="s">
        <v>109</v>
      </c>
      <c r="O46" s="26" t="s">
        <v>826</v>
      </c>
      <c r="P46" s="52" t="s">
        <v>46</v>
      </c>
      <c r="Q46" s="36" t="s">
        <v>826</v>
      </c>
    </row>
    <row r="47" spans="2:17" ht="22.5">
      <c r="B47" s="308" t="s">
        <v>786</v>
      </c>
      <c r="C47" s="309"/>
      <c r="D47" s="26" t="s">
        <v>228</v>
      </c>
      <c r="E47" s="26" t="s">
        <v>228</v>
      </c>
      <c r="F47" s="26"/>
      <c r="G47" s="26" t="s">
        <v>84</v>
      </c>
      <c r="H47" s="26"/>
      <c r="I47" s="26"/>
      <c r="J47" s="26" t="s">
        <v>720</v>
      </c>
      <c r="K47" s="26"/>
      <c r="L47" s="46" t="s">
        <v>605</v>
      </c>
      <c r="M47" s="26" t="s">
        <v>355</v>
      </c>
      <c r="N47" s="26" t="s">
        <v>110</v>
      </c>
      <c r="O47" s="26" t="s">
        <v>207</v>
      </c>
      <c r="P47" s="52" t="s">
        <v>47</v>
      </c>
      <c r="Q47" s="36" t="s">
        <v>856</v>
      </c>
    </row>
    <row r="48" spans="2:17" ht="22.5">
      <c r="B48" s="308" t="s">
        <v>787</v>
      </c>
      <c r="C48" s="309"/>
      <c r="D48" s="26" t="s">
        <v>827</v>
      </c>
      <c r="E48" s="26" t="s">
        <v>185</v>
      </c>
      <c r="F48" s="26"/>
      <c r="G48" s="26" t="s">
        <v>501</v>
      </c>
      <c r="H48" s="26"/>
      <c r="I48" s="26"/>
      <c r="J48" s="26" t="s">
        <v>141</v>
      </c>
      <c r="K48" s="26"/>
      <c r="L48" s="46" t="s">
        <v>582</v>
      </c>
      <c r="M48" s="26" t="s">
        <v>521</v>
      </c>
      <c r="N48" s="26" t="s">
        <v>501</v>
      </c>
      <c r="O48" s="26" t="s">
        <v>827</v>
      </c>
      <c r="P48" s="52" t="s">
        <v>48</v>
      </c>
      <c r="Q48" s="36" t="s">
        <v>916</v>
      </c>
    </row>
    <row r="49" spans="2:17" ht="22.5">
      <c r="B49" s="308" t="s">
        <v>788</v>
      </c>
      <c r="C49" s="309"/>
      <c r="D49" s="26" t="s">
        <v>229</v>
      </c>
      <c r="E49" s="26" t="s">
        <v>186</v>
      </c>
      <c r="F49" s="26"/>
      <c r="G49" s="26" t="s">
        <v>85</v>
      </c>
      <c r="H49" s="26"/>
      <c r="I49" s="26"/>
      <c r="J49" s="26" t="s">
        <v>142</v>
      </c>
      <c r="K49" s="26"/>
      <c r="L49" s="46" t="s">
        <v>165</v>
      </c>
      <c r="M49" s="26" t="s">
        <v>180</v>
      </c>
      <c r="N49" s="26" t="s">
        <v>111</v>
      </c>
      <c r="O49" s="26" t="s">
        <v>206</v>
      </c>
      <c r="P49" s="52" t="s">
        <v>49</v>
      </c>
      <c r="Q49" s="36" t="s">
        <v>998</v>
      </c>
    </row>
    <row r="50" spans="2:17" ht="22.5">
      <c r="B50" s="308" t="s">
        <v>789</v>
      </c>
      <c r="C50" s="309"/>
      <c r="D50" s="26" t="s">
        <v>230</v>
      </c>
      <c r="E50" s="26" t="s">
        <v>143</v>
      </c>
      <c r="F50" s="26"/>
      <c r="G50" s="26" t="s">
        <v>86</v>
      </c>
      <c r="H50" s="26"/>
      <c r="I50" s="26"/>
      <c r="J50" s="26" t="s">
        <v>143</v>
      </c>
      <c r="K50" s="26"/>
      <c r="L50" s="46" t="s">
        <v>166</v>
      </c>
      <c r="M50" s="26"/>
      <c r="N50" s="26" t="s">
        <v>455</v>
      </c>
      <c r="O50" s="26" t="s">
        <v>455</v>
      </c>
      <c r="P50" s="52" t="s">
        <v>997</v>
      </c>
      <c r="Q50" s="36" t="s">
        <v>999</v>
      </c>
    </row>
    <row r="51" spans="2:17">
      <c r="B51" s="308" t="s">
        <v>790</v>
      </c>
      <c r="C51" s="309"/>
      <c r="D51" s="26" t="s">
        <v>50</v>
      </c>
      <c r="E51" s="26" t="s">
        <v>187</v>
      </c>
      <c r="F51" s="26"/>
      <c r="G51" s="26" t="s">
        <v>112</v>
      </c>
      <c r="H51" s="26"/>
      <c r="I51" s="26"/>
      <c r="J51" s="26" t="s">
        <v>457</v>
      </c>
      <c r="K51" s="26"/>
      <c r="L51" s="46" t="s">
        <v>52</v>
      </c>
      <c r="M51" s="26" t="s">
        <v>181</v>
      </c>
      <c r="N51" s="26" t="s">
        <v>112</v>
      </c>
      <c r="O51" s="26" t="s">
        <v>457</v>
      </c>
      <c r="P51" s="52" t="s">
        <v>54</v>
      </c>
      <c r="Q51" s="36" t="s">
        <v>112</v>
      </c>
    </row>
    <row r="52" spans="2:17">
      <c r="B52" s="308" t="s">
        <v>791</v>
      </c>
      <c r="C52" s="309"/>
      <c r="D52" s="26" t="s">
        <v>208</v>
      </c>
      <c r="E52" s="26" t="s">
        <v>625</v>
      </c>
      <c r="F52" s="26"/>
      <c r="G52" s="26" t="s">
        <v>625</v>
      </c>
      <c r="H52" s="26"/>
      <c r="I52" s="26"/>
      <c r="J52" s="26" t="s">
        <v>51</v>
      </c>
      <c r="K52" s="26"/>
      <c r="L52" s="46" t="s">
        <v>625</v>
      </c>
      <c r="M52" s="26"/>
      <c r="N52" s="26" t="s">
        <v>625</v>
      </c>
      <c r="O52" s="26" t="s">
        <v>208</v>
      </c>
      <c r="P52" s="52" t="s">
        <v>53</v>
      </c>
      <c r="Q52" s="36" t="s">
        <v>625</v>
      </c>
    </row>
    <row r="53" spans="2:17" ht="13.5" thickBot="1">
      <c r="D53" s="28"/>
      <c r="E53" s="28"/>
      <c r="F53" s="28"/>
      <c r="G53" s="28"/>
      <c r="H53" s="28"/>
      <c r="I53" s="28"/>
      <c r="J53" s="28"/>
      <c r="K53" s="28"/>
      <c r="L53" s="48"/>
      <c r="M53" s="28"/>
      <c r="N53" s="28"/>
      <c r="O53" s="28"/>
      <c r="P53" s="50"/>
      <c r="Q53" s="33"/>
    </row>
    <row r="54" spans="2:17" ht="16.5" thickBot="1">
      <c r="B54" s="40" t="s">
        <v>641</v>
      </c>
      <c r="C54" s="41"/>
      <c r="D54" s="29"/>
      <c r="E54" s="29"/>
      <c r="F54" s="29"/>
      <c r="G54" s="29"/>
      <c r="H54" s="29"/>
      <c r="I54" s="29"/>
      <c r="J54" s="29"/>
      <c r="K54" s="29"/>
      <c r="L54" s="49"/>
      <c r="M54" s="29"/>
      <c r="N54" s="29"/>
      <c r="O54" s="29"/>
      <c r="P54" s="34"/>
      <c r="Q54" s="34"/>
    </row>
    <row r="55" spans="2:17" ht="22.5">
      <c r="B55" s="321" t="s">
        <v>642</v>
      </c>
      <c r="C55" s="322"/>
      <c r="D55" s="26" t="s">
        <v>55</v>
      </c>
      <c r="E55" s="26" t="s">
        <v>188</v>
      </c>
      <c r="F55" s="26"/>
      <c r="G55" s="26" t="s">
        <v>87</v>
      </c>
      <c r="H55" s="26"/>
      <c r="I55" s="26"/>
      <c r="J55" s="26" t="s">
        <v>144</v>
      </c>
      <c r="K55" s="26"/>
      <c r="L55" s="46" t="s">
        <v>167</v>
      </c>
      <c r="M55" s="26"/>
      <c r="N55" s="26" t="s">
        <v>113</v>
      </c>
      <c r="O55" s="26" t="s">
        <v>211</v>
      </c>
      <c r="P55" s="52" t="s">
        <v>56</v>
      </c>
      <c r="Q55" s="36" t="s">
        <v>14</v>
      </c>
    </row>
    <row r="56" spans="2:17" ht="33.75">
      <c r="B56" s="313" t="s">
        <v>645</v>
      </c>
      <c r="C56" s="314"/>
      <c r="D56" s="26" t="s">
        <v>231</v>
      </c>
      <c r="E56" s="26" t="s">
        <v>69</v>
      </c>
      <c r="F56" s="26"/>
      <c r="G56" s="26" t="s">
        <v>88</v>
      </c>
      <c r="H56" s="26"/>
      <c r="I56" s="26"/>
      <c r="J56" s="26" t="s">
        <v>145</v>
      </c>
      <c r="K56" s="26"/>
      <c r="L56" s="46" t="s">
        <v>168</v>
      </c>
      <c r="M56" s="26"/>
      <c r="N56" s="26" t="s">
        <v>114</v>
      </c>
      <c r="O56" s="26" t="s">
        <v>209</v>
      </c>
      <c r="P56" s="52" t="s">
        <v>57</v>
      </c>
      <c r="Q56" s="36" t="s">
        <v>15</v>
      </c>
    </row>
    <row r="57" spans="2:17" ht="22.5">
      <c r="B57" s="313" t="s">
        <v>643</v>
      </c>
      <c r="C57" s="331"/>
      <c r="D57" s="26" t="s">
        <v>232</v>
      </c>
      <c r="E57" s="26" t="s">
        <v>70</v>
      </c>
      <c r="F57" s="26"/>
      <c r="G57" s="26" t="s">
        <v>89</v>
      </c>
      <c r="H57" s="26"/>
      <c r="I57" s="26"/>
      <c r="J57" s="26" t="s">
        <v>146</v>
      </c>
      <c r="K57" s="26"/>
      <c r="L57" s="46" t="s">
        <v>169</v>
      </c>
      <c r="M57" s="26"/>
      <c r="N57" s="26" t="s">
        <v>115</v>
      </c>
      <c r="O57" s="26" t="s">
        <v>210</v>
      </c>
      <c r="P57" s="52" t="s">
        <v>58</v>
      </c>
      <c r="Q57" s="36" t="s">
        <v>9</v>
      </c>
    </row>
    <row r="58" spans="2:17" ht="22.5">
      <c r="B58" s="313" t="s">
        <v>644</v>
      </c>
      <c r="C58" s="331"/>
      <c r="D58" s="26" t="s">
        <v>127</v>
      </c>
      <c r="E58" s="26" t="s">
        <v>71</v>
      </c>
      <c r="F58" s="26"/>
      <c r="G58" s="26" t="s">
        <v>90</v>
      </c>
      <c r="H58" s="26"/>
      <c r="I58" s="26"/>
      <c r="J58" s="26" t="s">
        <v>147</v>
      </c>
      <c r="K58" s="26"/>
      <c r="L58" s="46" t="s">
        <v>170</v>
      </c>
      <c r="M58" s="26"/>
      <c r="N58" s="26" t="s">
        <v>116</v>
      </c>
      <c r="O58" s="26" t="s">
        <v>212</v>
      </c>
      <c r="P58" s="52" t="s">
        <v>59</v>
      </c>
      <c r="Q58" s="36" t="s">
        <v>13</v>
      </c>
    </row>
    <row r="59" spans="2:17" ht="45">
      <c r="B59" s="313" t="s">
        <v>647</v>
      </c>
      <c r="C59" s="314"/>
      <c r="D59" s="26" t="s">
        <v>128</v>
      </c>
      <c r="E59" s="26" t="s">
        <v>72</v>
      </c>
      <c r="F59" s="26"/>
      <c r="G59" s="26" t="s">
        <v>91</v>
      </c>
      <c r="H59" s="26"/>
      <c r="I59" s="26"/>
      <c r="J59" s="26" t="s">
        <v>148</v>
      </c>
      <c r="K59" s="26"/>
      <c r="L59" s="46" t="s">
        <v>171</v>
      </c>
      <c r="M59" s="26"/>
      <c r="N59" s="26" t="s">
        <v>117</v>
      </c>
      <c r="O59" s="26" t="s">
        <v>213</v>
      </c>
      <c r="P59" s="52" t="s">
        <v>60</v>
      </c>
      <c r="Q59" s="36" t="s">
        <v>11</v>
      </c>
    </row>
    <row r="60" spans="2:17" ht="45">
      <c r="B60" s="313" t="s">
        <v>646</v>
      </c>
      <c r="C60" s="314"/>
      <c r="D60" s="26" t="s">
        <v>129</v>
      </c>
      <c r="E60" s="26" t="s">
        <v>73</v>
      </c>
      <c r="F60" s="26"/>
      <c r="G60" s="26" t="s">
        <v>827</v>
      </c>
      <c r="H60" s="26"/>
      <c r="I60" s="26"/>
      <c r="J60" s="26" t="s">
        <v>149</v>
      </c>
      <c r="K60" s="26"/>
      <c r="L60" s="46" t="s">
        <v>172</v>
      </c>
      <c r="M60" s="26"/>
      <c r="N60" s="26" t="s">
        <v>118</v>
      </c>
      <c r="O60" s="26" t="s">
        <v>214</v>
      </c>
      <c r="P60" s="52" t="s">
        <v>61</v>
      </c>
      <c r="Q60" s="36" t="s">
        <v>12</v>
      </c>
    </row>
    <row r="61" spans="2:17" ht="26.25" customHeight="1">
      <c r="B61" s="313" t="s">
        <v>649</v>
      </c>
      <c r="C61" s="314"/>
      <c r="D61" s="26" t="s">
        <v>130</v>
      </c>
      <c r="E61" s="26" t="s">
        <v>74</v>
      </c>
      <c r="F61" s="26"/>
      <c r="G61" s="26" t="s">
        <v>92</v>
      </c>
      <c r="H61" s="26"/>
      <c r="I61" s="26"/>
      <c r="J61" s="26" t="s">
        <v>96</v>
      </c>
      <c r="K61" s="26"/>
      <c r="L61" s="46" t="s">
        <v>173</v>
      </c>
      <c r="M61" s="26"/>
      <c r="N61" s="26" t="s">
        <v>119</v>
      </c>
      <c r="O61" s="26" t="s">
        <v>215</v>
      </c>
      <c r="P61" s="52" t="s">
        <v>263</v>
      </c>
      <c r="Q61" s="36"/>
    </row>
    <row r="62" spans="2:17" ht="26.25" customHeight="1">
      <c r="B62" s="313" t="s">
        <v>650</v>
      </c>
      <c r="C62" s="314"/>
      <c r="D62" s="26" t="s">
        <v>131</v>
      </c>
      <c r="E62" s="26" t="s">
        <v>530</v>
      </c>
      <c r="F62" s="26"/>
      <c r="G62" s="26" t="s">
        <v>93</v>
      </c>
      <c r="H62" s="26"/>
      <c r="I62" s="26"/>
      <c r="J62" s="26" t="s">
        <v>97</v>
      </c>
      <c r="K62" s="26"/>
      <c r="L62" s="46" t="s">
        <v>174</v>
      </c>
      <c r="M62" s="26"/>
      <c r="N62" s="26" t="s">
        <v>120</v>
      </c>
      <c r="O62" s="26" t="s">
        <v>217</v>
      </c>
      <c r="P62" s="52" t="s">
        <v>263</v>
      </c>
      <c r="Q62" s="36" t="s">
        <v>10</v>
      </c>
    </row>
    <row r="63" spans="2:17" ht="26.25" customHeight="1">
      <c r="B63" s="313" t="s">
        <v>651</v>
      </c>
      <c r="C63" s="331"/>
      <c r="D63" s="26" t="s">
        <v>132</v>
      </c>
      <c r="E63" s="26" t="s">
        <v>75</v>
      </c>
      <c r="F63" s="26"/>
      <c r="G63" s="26" t="s">
        <v>94</v>
      </c>
      <c r="H63" s="26"/>
      <c r="I63" s="26"/>
      <c r="J63" s="26" t="s">
        <v>98</v>
      </c>
      <c r="K63" s="26"/>
      <c r="L63" s="46" t="s">
        <v>175</v>
      </c>
      <c r="M63" s="26"/>
      <c r="N63" s="26" t="s">
        <v>121</v>
      </c>
      <c r="O63" s="26" t="s">
        <v>218</v>
      </c>
      <c r="P63" s="52" t="s">
        <v>263</v>
      </c>
      <c r="Q63" s="36" t="s">
        <v>263</v>
      </c>
    </row>
    <row r="64" spans="2:17" ht="26.25" customHeight="1" thickBot="1">
      <c r="B64" s="316" t="s">
        <v>648</v>
      </c>
      <c r="C64" s="317"/>
      <c r="D64" s="27" t="s">
        <v>133</v>
      </c>
      <c r="E64" s="27" t="s">
        <v>76</v>
      </c>
      <c r="F64" s="27"/>
      <c r="G64" s="27" t="s">
        <v>95</v>
      </c>
      <c r="H64" s="27"/>
      <c r="I64" s="27"/>
      <c r="J64" s="27" t="s">
        <v>150</v>
      </c>
      <c r="K64" s="27"/>
      <c r="L64" s="47" t="s">
        <v>176</v>
      </c>
      <c r="M64" s="27"/>
      <c r="N64" s="27" t="s">
        <v>122</v>
      </c>
      <c r="O64" s="27" t="s">
        <v>216</v>
      </c>
      <c r="P64" s="53" t="s">
        <v>263</v>
      </c>
      <c r="Q64" s="37" t="s">
        <v>263</v>
      </c>
    </row>
  </sheetData>
  <mergeCells count="30">
    <mergeCell ref="B35:C35"/>
    <mergeCell ref="B36:C36"/>
    <mergeCell ref="B37:C37"/>
    <mergeCell ref="B38:C38"/>
    <mergeCell ref="B64:C64"/>
    <mergeCell ref="B50:C50"/>
    <mergeCell ref="B51:C51"/>
    <mergeCell ref="B52:C52"/>
    <mergeCell ref="B57:C57"/>
    <mergeCell ref="B55:C55"/>
    <mergeCell ref="B56:C56"/>
    <mergeCell ref="B62:C62"/>
    <mergeCell ref="B63:C63"/>
    <mergeCell ref="B61:C61"/>
    <mergeCell ref="D2:E2"/>
    <mergeCell ref="B59:C59"/>
    <mergeCell ref="B60:C60"/>
    <mergeCell ref="B43:C43"/>
    <mergeCell ref="B44:C44"/>
    <mergeCell ref="B46:C46"/>
    <mergeCell ref="B47:C47"/>
    <mergeCell ref="B48:C48"/>
    <mergeCell ref="B49:C49"/>
    <mergeCell ref="B39:C39"/>
    <mergeCell ref="B40:C40"/>
    <mergeCell ref="B41:C41"/>
    <mergeCell ref="B42:C42"/>
    <mergeCell ref="B58:C58"/>
    <mergeCell ref="B45:C45"/>
    <mergeCell ref="B34:C34"/>
  </mergeCells>
  <phoneticPr fontId="3" type="noConversion"/>
  <pageMargins left="0.75" right="0.75" top="1" bottom="1" header="0.5" footer="0.5"/>
  <pageSetup paperSize="5" scale="59" fitToHeight="2" orientation="landscape" r:id="rId1"/>
  <headerFooter alignWithMargins="0"/>
  <drawing r:id="rId2"/>
</worksheet>
</file>

<file path=xl/worksheets/sheet7.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B2:AD63"/>
  <sheetViews>
    <sheetView workbookViewId="0">
      <pane xSplit="3" ySplit="4" topLeftCell="D5" activePane="bottomRight" state="frozen"/>
      <selection pane="topRight" activeCell="D1" sqref="D1"/>
      <selection pane="bottomLeft" activeCell="A5" sqref="A5"/>
      <selection pane="bottomRight" activeCell="D5" sqref="D5"/>
    </sheetView>
  </sheetViews>
  <sheetFormatPr defaultColWidth="8.85546875" defaultRowHeight="12.75"/>
  <cols>
    <col min="1" max="1" width="1.85546875" customWidth="1"/>
    <col min="3" max="3" width="13.42578125" customWidth="1"/>
    <col min="4" max="6" width="20.28515625" style="30" customWidth="1"/>
    <col min="7" max="10" width="19" style="30" customWidth="1"/>
    <col min="11" max="12" width="19.42578125" style="30" customWidth="1"/>
    <col min="13" max="14" width="19" style="30" customWidth="1"/>
    <col min="15" max="16" width="20.42578125" style="30" customWidth="1"/>
    <col min="17" max="17" width="24.140625" style="30" customWidth="1"/>
    <col min="19" max="30" width="0" hidden="1" customWidth="1"/>
  </cols>
  <sheetData>
    <row r="2" spans="2:30" ht="23.25">
      <c r="D2" s="324" t="s">
        <v>481</v>
      </c>
      <c r="E2" s="324"/>
    </row>
    <row r="3" spans="2:30" ht="13.5" thickBot="1"/>
    <row r="4" spans="2:30" ht="13.5" thickBot="1">
      <c r="D4" s="38" t="s">
        <v>797</v>
      </c>
      <c r="E4" s="38" t="s">
        <v>798</v>
      </c>
      <c r="F4" s="38" t="s">
        <v>635</v>
      </c>
      <c r="G4" s="38" t="s">
        <v>636</v>
      </c>
      <c r="H4" s="38" t="s">
        <v>637</v>
      </c>
      <c r="I4" s="38" t="s">
        <v>633</v>
      </c>
      <c r="J4" s="38" t="s">
        <v>638</v>
      </c>
      <c r="K4" s="38" t="s">
        <v>639</v>
      </c>
      <c r="L4" s="38" t="s">
        <v>634</v>
      </c>
      <c r="M4" s="38" t="s">
        <v>801</v>
      </c>
      <c r="N4" s="38" t="s">
        <v>485</v>
      </c>
      <c r="O4" s="38" t="s">
        <v>640</v>
      </c>
      <c r="P4" s="31" t="s">
        <v>368</v>
      </c>
      <c r="Q4" s="31" t="s">
        <v>715</v>
      </c>
    </row>
    <row r="5" spans="2:30" ht="16.5" thickBot="1">
      <c r="B5" s="8" t="s">
        <v>749</v>
      </c>
      <c r="C5" s="11"/>
      <c r="D5" s="29"/>
      <c r="E5" s="29"/>
      <c r="F5" s="29"/>
      <c r="G5" s="29"/>
      <c r="H5" s="29"/>
      <c r="I5" s="29"/>
      <c r="J5" s="29"/>
      <c r="K5" s="29"/>
      <c r="L5" s="29"/>
      <c r="M5" s="29"/>
      <c r="N5" s="29"/>
      <c r="O5" s="29"/>
      <c r="P5" s="34"/>
      <c r="Q5" s="32"/>
      <c r="S5" t="s">
        <v>369</v>
      </c>
      <c r="T5" t="s">
        <v>370</v>
      </c>
      <c r="U5" t="s">
        <v>371</v>
      </c>
      <c r="V5" t="s">
        <v>372</v>
      </c>
      <c r="W5" t="s">
        <v>373</v>
      </c>
      <c r="X5" t="s">
        <v>374</v>
      </c>
      <c r="Y5" t="s">
        <v>375</v>
      </c>
      <c r="Z5" t="s">
        <v>376</v>
      </c>
      <c r="AA5" t="s">
        <v>377</v>
      </c>
      <c r="AB5" t="s">
        <v>378</v>
      </c>
      <c r="AC5" t="s">
        <v>379</v>
      </c>
      <c r="AD5" t="s">
        <v>380</v>
      </c>
    </row>
    <row r="6" spans="2:30">
      <c r="B6" s="7"/>
      <c r="C6" s="12" t="s">
        <v>750</v>
      </c>
      <c r="D6" s="25" t="s">
        <v>487</v>
      </c>
      <c r="E6" s="25" t="s">
        <v>487</v>
      </c>
      <c r="F6" s="25" t="s">
        <v>487</v>
      </c>
      <c r="G6" s="25" t="s">
        <v>487</v>
      </c>
      <c r="H6" s="25" t="s">
        <v>806</v>
      </c>
      <c r="I6" s="25"/>
      <c r="J6" s="25" t="s">
        <v>487</v>
      </c>
      <c r="K6" s="25" t="s">
        <v>487</v>
      </c>
      <c r="L6" s="45" t="s">
        <v>487</v>
      </c>
      <c r="M6" s="25" t="s">
        <v>487</v>
      </c>
      <c r="N6" s="25"/>
      <c r="O6" s="25" t="s">
        <v>808</v>
      </c>
      <c r="P6" s="51" t="s">
        <v>487</v>
      </c>
      <c r="Q6" s="35" t="s">
        <v>808</v>
      </c>
      <c r="S6">
        <f>COUNTIF(D6:O6,"Pickering Dynasty")</f>
        <v>8</v>
      </c>
      <c r="T6">
        <f>COUNTIF(D6:O6,"Whitby Poo Dogs")</f>
        <v>1</v>
      </c>
      <c r="U6">
        <f>COUNTIF(D6:O6,"Ajax Super Sods")</f>
        <v>1</v>
      </c>
      <c r="V6">
        <f>COUNTIF(D6:O6,"Frankford Fury")</f>
        <v>0</v>
      </c>
      <c r="W6">
        <f>COUNTIF(D6:O6,"Beaverton Gaping Gash")</f>
        <v>0</v>
      </c>
      <c r="X6">
        <f>COUNTIF(D6:O6,"London Tribe")</f>
        <v>0</v>
      </c>
      <c r="Y6">
        <f>COUNTIF(D6:O6,"Brooklin Legacy")</f>
        <v>0</v>
      </c>
      <c r="Z6">
        <f>COUNTIF(D6:O6,"North York Muff Divers")</f>
        <v>0</v>
      </c>
      <c r="AA6">
        <f>COUNTIF(D6:O6,"Etobicoke Crackheads")</f>
        <v>0</v>
      </c>
      <c r="AB6">
        <f>COUNTIF(D6:O6,"Nomads")</f>
        <v>0</v>
      </c>
      <c r="AC6">
        <f>COUNTIF(D6:O6,"Aurora Asshats")</f>
        <v>0</v>
      </c>
      <c r="AD6">
        <f>COUNTIF(D6:O6,"Durham Dick Dogs")</f>
        <v>0</v>
      </c>
    </row>
    <row r="7" spans="2:30">
      <c r="B7" s="2"/>
      <c r="C7" s="13" t="s">
        <v>751</v>
      </c>
      <c r="D7" s="26" t="s">
        <v>803</v>
      </c>
      <c r="E7" s="26" t="s">
        <v>809</v>
      </c>
      <c r="F7" s="26"/>
      <c r="G7" s="26" t="s">
        <v>806</v>
      </c>
      <c r="H7" s="26" t="s">
        <v>487</v>
      </c>
      <c r="I7" s="26"/>
      <c r="J7" s="26" t="s">
        <v>491</v>
      </c>
      <c r="K7" s="26" t="s">
        <v>809</v>
      </c>
      <c r="L7" s="46" t="s">
        <v>809</v>
      </c>
      <c r="M7" s="26" t="s">
        <v>806</v>
      </c>
      <c r="N7" s="26"/>
      <c r="O7" s="26" t="s">
        <v>487</v>
      </c>
      <c r="P7" s="52" t="s">
        <v>806</v>
      </c>
      <c r="Q7" s="36" t="s">
        <v>487</v>
      </c>
      <c r="S7">
        <f t="shared" ref="S7:S17" si="0">COUNTIF(D7:O7,"Pickering Dynasty")</f>
        <v>2</v>
      </c>
      <c r="T7">
        <f t="shared" ref="T7:T17" si="1">COUNTIF(D7:O7,"Whitby Poo Dogs")</f>
        <v>0</v>
      </c>
      <c r="U7">
        <f t="shared" ref="U7:U17" si="2">COUNTIF(D7:O7,"Ajax Super Sods")</f>
        <v>2</v>
      </c>
      <c r="V7">
        <f t="shared" ref="V7:V17" si="3">COUNTIF(D7:O7,"Frankford Fury")</f>
        <v>1</v>
      </c>
      <c r="W7">
        <f t="shared" ref="W7:W17" si="4">COUNTIF(D7:O7,"Beaverton Gaping Gash")</f>
        <v>0</v>
      </c>
      <c r="X7">
        <f t="shared" ref="X7:X17" si="5">COUNTIF(D7:O7,"London Tribe")</f>
        <v>0</v>
      </c>
      <c r="Y7">
        <f t="shared" ref="Y7:Y17" si="6">COUNTIF(D7:O7,"Brooklin Legacy")</f>
        <v>1</v>
      </c>
      <c r="Z7">
        <f t="shared" ref="Z7:Z17" si="7">COUNTIF(D7:O7,"North York Muff Divers")</f>
        <v>0</v>
      </c>
      <c r="AA7">
        <f t="shared" ref="AA7:AA17" si="8">COUNTIF(D7:O7,"Etobicoke Crackheads")</f>
        <v>3</v>
      </c>
      <c r="AB7">
        <f t="shared" ref="AB7:AB17" si="9">COUNTIF(D7:O7,"Nomads")</f>
        <v>0</v>
      </c>
      <c r="AC7">
        <f t="shared" ref="AC7:AC17" si="10">COUNTIF(D7:O7,"Aurora Asshats")</f>
        <v>0</v>
      </c>
      <c r="AD7">
        <f t="shared" ref="AD7:AD17" si="11">COUNTIF(D7:O7,"Durham Dick Dogs")</f>
        <v>0</v>
      </c>
    </row>
    <row r="8" spans="2:30">
      <c r="B8" s="2"/>
      <c r="C8" s="13" t="s">
        <v>752</v>
      </c>
      <c r="D8" s="26" t="s">
        <v>488</v>
      </c>
      <c r="E8" s="26" t="s">
        <v>808</v>
      </c>
      <c r="F8" s="26"/>
      <c r="G8" s="26" t="s">
        <v>809</v>
      </c>
      <c r="H8" s="26" t="s">
        <v>808</v>
      </c>
      <c r="I8" s="26"/>
      <c r="J8" s="26" t="s">
        <v>808</v>
      </c>
      <c r="K8" s="26" t="s">
        <v>806</v>
      </c>
      <c r="L8" s="46" t="s">
        <v>837</v>
      </c>
      <c r="M8" s="26" t="s">
        <v>808</v>
      </c>
      <c r="N8" s="26"/>
      <c r="O8" s="26" t="s">
        <v>803</v>
      </c>
      <c r="P8" s="52" t="s">
        <v>808</v>
      </c>
      <c r="Q8" s="36" t="s">
        <v>271</v>
      </c>
      <c r="S8">
        <f t="shared" si="0"/>
        <v>0</v>
      </c>
      <c r="T8">
        <f t="shared" si="1"/>
        <v>4</v>
      </c>
      <c r="U8">
        <f t="shared" si="2"/>
        <v>1</v>
      </c>
      <c r="V8">
        <f t="shared" si="3"/>
        <v>1</v>
      </c>
      <c r="W8">
        <f t="shared" si="4"/>
        <v>0</v>
      </c>
      <c r="X8">
        <f t="shared" si="5"/>
        <v>1</v>
      </c>
      <c r="Y8">
        <f t="shared" si="6"/>
        <v>0</v>
      </c>
      <c r="Z8">
        <f t="shared" si="7"/>
        <v>0</v>
      </c>
      <c r="AA8">
        <f t="shared" si="8"/>
        <v>1</v>
      </c>
      <c r="AB8">
        <f t="shared" si="9"/>
        <v>1</v>
      </c>
      <c r="AC8">
        <f t="shared" si="10"/>
        <v>0</v>
      </c>
      <c r="AD8">
        <f t="shared" si="11"/>
        <v>0</v>
      </c>
    </row>
    <row r="9" spans="2:30">
      <c r="B9" s="2"/>
      <c r="C9" s="13" t="s">
        <v>753</v>
      </c>
      <c r="D9" s="26" t="s">
        <v>804</v>
      </c>
      <c r="E9" s="26" t="s">
        <v>806</v>
      </c>
      <c r="F9" s="26"/>
      <c r="G9" s="26" t="s">
        <v>808</v>
      </c>
      <c r="H9" s="26" t="s">
        <v>837</v>
      </c>
      <c r="I9" s="26"/>
      <c r="J9" s="26" t="s">
        <v>806</v>
      </c>
      <c r="K9" s="26" t="s">
        <v>491</v>
      </c>
      <c r="L9" s="46" t="s">
        <v>806</v>
      </c>
      <c r="M9" s="26" t="s">
        <v>809</v>
      </c>
      <c r="N9" s="26"/>
      <c r="O9" s="26" t="s">
        <v>804</v>
      </c>
      <c r="P9" s="52" t="s">
        <v>809</v>
      </c>
      <c r="Q9" s="36" t="s">
        <v>272</v>
      </c>
      <c r="S9">
        <f t="shared" si="0"/>
        <v>0</v>
      </c>
      <c r="T9">
        <f t="shared" si="1"/>
        <v>1</v>
      </c>
      <c r="U9">
        <f t="shared" si="2"/>
        <v>3</v>
      </c>
      <c r="V9">
        <f t="shared" si="3"/>
        <v>0</v>
      </c>
      <c r="W9">
        <f t="shared" si="4"/>
        <v>2</v>
      </c>
      <c r="X9">
        <f t="shared" si="5"/>
        <v>1</v>
      </c>
      <c r="Y9">
        <f t="shared" si="6"/>
        <v>1</v>
      </c>
      <c r="Z9">
        <f t="shared" si="7"/>
        <v>0</v>
      </c>
      <c r="AA9">
        <f t="shared" si="8"/>
        <v>1</v>
      </c>
      <c r="AB9">
        <f t="shared" si="9"/>
        <v>0</v>
      </c>
      <c r="AC9">
        <f t="shared" si="10"/>
        <v>0</v>
      </c>
      <c r="AD9">
        <f t="shared" si="11"/>
        <v>0</v>
      </c>
    </row>
    <row r="10" spans="2:30">
      <c r="B10" s="2"/>
      <c r="C10" s="13" t="s">
        <v>754</v>
      </c>
      <c r="D10" s="26" t="s">
        <v>805</v>
      </c>
      <c r="E10" s="26" t="s">
        <v>488</v>
      </c>
      <c r="F10" s="26"/>
      <c r="G10" s="26" t="s">
        <v>837</v>
      </c>
      <c r="H10" s="26" t="s">
        <v>809</v>
      </c>
      <c r="I10" s="26"/>
      <c r="J10" s="26" t="s">
        <v>809</v>
      </c>
      <c r="K10" s="26" t="s">
        <v>837</v>
      </c>
      <c r="L10" s="46" t="s">
        <v>808</v>
      </c>
      <c r="M10" s="26" t="s">
        <v>803</v>
      </c>
      <c r="N10" s="26"/>
      <c r="O10" s="26" t="s">
        <v>806</v>
      </c>
      <c r="P10" s="52" t="s">
        <v>803</v>
      </c>
      <c r="Q10" s="36" t="s">
        <v>809</v>
      </c>
      <c r="S10">
        <f t="shared" si="0"/>
        <v>0</v>
      </c>
      <c r="T10">
        <f t="shared" si="1"/>
        <v>1</v>
      </c>
      <c r="U10">
        <f t="shared" si="2"/>
        <v>1</v>
      </c>
      <c r="V10">
        <f t="shared" si="3"/>
        <v>1</v>
      </c>
      <c r="W10">
        <f t="shared" si="4"/>
        <v>0</v>
      </c>
      <c r="X10">
        <f t="shared" si="5"/>
        <v>2</v>
      </c>
      <c r="Y10">
        <f t="shared" si="6"/>
        <v>0</v>
      </c>
      <c r="Z10">
        <f t="shared" si="7"/>
        <v>1</v>
      </c>
      <c r="AA10">
        <f t="shared" si="8"/>
        <v>2</v>
      </c>
      <c r="AB10">
        <f t="shared" si="9"/>
        <v>1</v>
      </c>
      <c r="AC10">
        <f t="shared" si="10"/>
        <v>0</v>
      </c>
      <c r="AD10">
        <f t="shared" si="11"/>
        <v>0</v>
      </c>
    </row>
    <row r="11" spans="2:30">
      <c r="B11" s="2"/>
      <c r="C11" s="13" t="s">
        <v>755</v>
      </c>
      <c r="D11" s="26" t="s">
        <v>809</v>
      </c>
      <c r="E11" s="26" t="s">
        <v>837</v>
      </c>
      <c r="F11" s="26"/>
      <c r="G11" s="26" t="s">
        <v>803</v>
      </c>
      <c r="H11" s="26" t="s">
        <v>803</v>
      </c>
      <c r="I11" s="26"/>
      <c r="J11" s="26" t="s">
        <v>804</v>
      </c>
      <c r="K11" s="26" t="s">
        <v>805</v>
      </c>
      <c r="L11" s="46" t="s">
        <v>804</v>
      </c>
      <c r="M11" s="26" t="s">
        <v>488</v>
      </c>
      <c r="N11" s="26"/>
      <c r="O11" s="26" t="s">
        <v>837</v>
      </c>
      <c r="P11" s="52" t="s">
        <v>837</v>
      </c>
      <c r="Q11" s="36" t="s">
        <v>806</v>
      </c>
      <c r="S11">
        <f t="shared" si="0"/>
        <v>0</v>
      </c>
      <c r="T11">
        <f t="shared" si="1"/>
        <v>0</v>
      </c>
      <c r="U11">
        <f t="shared" si="2"/>
        <v>0</v>
      </c>
      <c r="V11">
        <f t="shared" si="3"/>
        <v>2</v>
      </c>
      <c r="W11">
        <f t="shared" si="4"/>
        <v>2</v>
      </c>
      <c r="X11">
        <f t="shared" si="5"/>
        <v>2</v>
      </c>
      <c r="Y11">
        <f t="shared" si="6"/>
        <v>0</v>
      </c>
      <c r="Z11">
        <f t="shared" si="7"/>
        <v>1</v>
      </c>
      <c r="AA11">
        <f t="shared" si="8"/>
        <v>1</v>
      </c>
      <c r="AB11">
        <f t="shared" si="9"/>
        <v>1</v>
      </c>
      <c r="AC11">
        <f t="shared" si="10"/>
        <v>0</v>
      </c>
      <c r="AD11">
        <f t="shared" si="11"/>
        <v>0</v>
      </c>
    </row>
    <row r="12" spans="2:30">
      <c r="B12" s="2"/>
      <c r="C12" s="13" t="s">
        <v>756</v>
      </c>
      <c r="D12" s="26" t="s">
        <v>808</v>
      </c>
      <c r="E12" s="26" t="s">
        <v>803</v>
      </c>
      <c r="F12" s="26"/>
      <c r="G12" s="26" t="s">
        <v>807</v>
      </c>
      <c r="H12" s="26" t="s">
        <v>805</v>
      </c>
      <c r="I12" s="26"/>
      <c r="J12" s="26" t="s">
        <v>805</v>
      </c>
      <c r="K12" s="26" t="s">
        <v>803</v>
      </c>
      <c r="L12" s="46" t="s">
        <v>488</v>
      </c>
      <c r="M12" s="26" t="s">
        <v>805</v>
      </c>
      <c r="N12" s="26"/>
      <c r="O12" s="26" t="s">
        <v>491</v>
      </c>
      <c r="P12" s="52" t="s">
        <v>804</v>
      </c>
      <c r="Q12" s="36" t="s">
        <v>491</v>
      </c>
      <c r="S12">
        <f t="shared" si="0"/>
        <v>0</v>
      </c>
      <c r="T12">
        <f t="shared" si="1"/>
        <v>1</v>
      </c>
      <c r="U12">
        <f t="shared" si="2"/>
        <v>0</v>
      </c>
      <c r="V12">
        <f t="shared" si="3"/>
        <v>2</v>
      </c>
      <c r="W12">
        <f t="shared" si="4"/>
        <v>0</v>
      </c>
      <c r="X12">
        <f t="shared" si="5"/>
        <v>0</v>
      </c>
      <c r="Y12">
        <f t="shared" si="6"/>
        <v>1</v>
      </c>
      <c r="Z12">
        <f t="shared" si="7"/>
        <v>3</v>
      </c>
      <c r="AA12">
        <f t="shared" si="8"/>
        <v>0</v>
      </c>
      <c r="AB12">
        <f t="shared" si="9"/>
        <v>1</v>
      </c>
      <c r="AC12">
        <f t="shared" si="10"/>
        <v>0</v>
      </c>
      <c r="AD12">
        <f t="shared" si="11"/>
        <v>1</v>
      </c>
    </row>
    <row r="13" spans="2:30">
      <c r="B13" s="2"/>
      <c r="C13" s="13" t="s">
        <v>757</v>
      </c>
      <c r="D13" s="26" t="s">
        <v>837</v>
      </c>
      <c r="E13" s="26" t="s">
        <v>804</v>
      </c>
      <c r="F13" s="26"/>
      <c r="G13" s="26" t="s">
        <v>491</v>
      </c>
      <c r="H13" s="26" t="s">
        <v>804</v>
      </c>
      <c r="I13" s="26"/>
      <c r="J13" s="26" t="s">
        <v>803</v>
      </c>
      <c r="K13" s="26" t="s">
        <v>808</v>
      </c>
      <c r="L13" s="46" t="s">
        <v>803</v>
      </c>
      <c r="M13" s="26" t="s">
        <v>491</v>
      </c>
      <c r="N13" s="26"/>
      <c r="O13" s="26" t="s">
        <v>809</v>
      </c>
      <c r="P13" s="52" t="s">
        <v>491</v>
      </c>
      <c r="Q13" s="36" t="s">
        <v>807</v>
      </c>
      <c r="S13">
        <f t="shared" si="0"/>
        <v>0</v>
      </c>
      <c r="T13">
        <f t="shared" si="1"/>
        <v>1</v>
      </c>
      <c r="U13">
        <f t="shared" si="2"/>
        <v>0</v>
      </c>
      <c r="V13">
        <f t="shared" si="3"/>
        <v>2</v>
      </c>
      <c r="W13">
        <f t="shared" si="4"/>
        <v>2</v>
      </c>
      <c r="X13">
        <f t="shared" si="5"/>
        <v>1</v>
      </c>
      <c r="Y13">
        <f t="shared" si="6"/>
        <v>2</v>
      </c>
      <c r="Z13">
        <f t="shared" si="7"/>
        <v>0</v>
      </c>
      <c r="AA13">
        <f t="shared" si="8"/>
        <v>1</v>
      </c>
      <c r="AB13">
        <f t="shared" si="9"/>
        <v>0</v>
      </c>
      <c r="AC13">
        <f t="shared" si="10"/>
        <v>0</v>
      </c>
      <c r="AD13">
        <f t="shared" si="11"/>
        <v>0</v>
      </c>
    </row>
    <row r="14" spans="2:30">
      <c r="B14" s="2"/>
      <c r="C14" s="13" t="s">
        <v>758</v>
      </c>
      <c r="D14" s="26" t="s">
        <v>806</v>
      </c>
      <c r="E14" s="26" t="s">
        <v>491</v>
      </c>
      <c r="F14" s="26"/>
      <c r="G14" s="26" t="s">
        <v>805</v>
      </c>
      <c r="H14" s="26" t="s">
        <v>491</v>
      </c>
      <c r="I14" s="26"/>
      <c r="J14" s="26" t="s">
        <v>837</v>
      </c>
      <c r="K14" s="26" t="s">
        <v>804</v>
      </c>
      <c r="L14" s="46" t="s">
        <v>805</v>
      </c>
      <c r="M14" s="26" t="s">
        <v>837</v>
      </c>
      <c r="N14" s="26"/>
      <c r="O14" s="26" t="s">
        <v>805</v>
      </c>
      <c r="P14" s="52" t="s">
        <v>805</v>
      </c>
      <c r="Q14" s="36" t="s">
        <v>486</v>
      </c>
      <c r="S14">
        <f t="shared" si="0"/>
        <v>0</v>
      </c>
      <c r="T14">
        <f t="shared" si="1"/>
        <v>0</v>
      </c>
      <c r="U14">
        <f t="shared" si="2"/>
        <v>1</v>
      </c>
      <c r="V14">
        <f t="shared" si="3"/>
        <v>0</v>
      </c>
      <c r="W14">
        <f t="shared" si="4"/>
        <v>1</v>
      </c>
      <c r="X14">
        <f t="shared" si="5"/>
        <v>2</v>
      </c>
      <c r="Y14">
        <f t="shared" si="6"/>
        <v>2</v>
      </c>
      <c r="Z14">
        <f t="shared" si="7"/>
        <v>3</v>
      </c>
      <c r="AA14">
        <f t="shared" si="8"/>
        <v>0</v>
      </c>
      <c r="AB14">
        <f t="shared" si="9"/>
        <v>0</v>
      </c>
      <c r="AC14">
        <f t="shared" si="10"/>
        <v>0</v>
      </c>
      <c r="AD14">
        <f t="shared" si="11"/>
        <v>0</v>
      </c>
    </row>
    <row r="15" spans="2:30">
      <c r="B15" s="2"/>
      <c r="C15" s="13" t="s">
        <v>759</v>
      </c>
      <c r="D15" s="26" t="s">
        <v>491</v>
      </c>
      <c r="E15" s="26" t="s">
        <v>805</v>
      </c>
      <c r="F15" s="26"/>
      <c r="G15" s="26" t="s">
        <v>804</v>
      </c>
      <c r="H15" s="26" t="s">
        <v>488</v>
      </c>
      <c r="I15" s="26"/>
      <c r="J15" s="26" t="s">
        <v>488</v>
      </c>
      <c r="K15" s="26" t="s">
        <v>488</v>
      </c>
      <c r="L15" s="46" t="s">
        <v>491</v>
      </c>
      <c r="M15" s="26" t="s">
        <v>804</v>
      </c>
      <c r="N15" s="26"/>
      <c r="O15" s="26" t="s">
        <v>488</v>
      </c>
      <c r="P15" s="52" t="s">
        <v>488</v>
      </c>
      <c r="Q15" s="36" t="s">
        <v>837</v>
      </c>
      <c r="S15">
        <f t="shared" si="0"/>
        <v>0</v>
      </c>
      <c r="T15">
        <f t="shared" si="1"/>
        <v>0</v>
      </c>
      <c r="U15">
        <f t="shared" si="2"/>
        <v>0</v>
      </c>
      <c r="V15">
        <f t="shared" si="3"/>
        <v>0</v>
      </c>
      <c r="W15">
        <f t="shared" si="4"/>
        <v>2</v>
      </c>
      <c r="X15">
        <f t="shared" si="5"/>
        <v>0</v>
      </c>
      <c r="Y15">
        <f t="shared" si="6"/>
        <v>2</v>
      </c>
      <c r="Z15">
        <f t="shared" si="7"/>
        <v>1</v>
      </c>
      <c r="AA15">
        <f t="shared" si="8"/>
        <v>0</v>
      </c>
      <c r="AB15">
        <f t="shared" si="9"/>
        <v>4</v>
      </c>
      <c r="AC15">
        <f t="shared" si="10"/>
        <v>0</v>
      </c>
      <c r="AD15">
        <f t="shared" si="11"/>
        <v>0</v>
      </c>
    </row>
    <row r="16" spans="2:30">
      <c r="B16" s="2"/>
      <c r="C16" s="13" t="s">
        <v>760</v>
      </c>
      <c r="D16" s="26" t="s">
        <v>807</v>
      </c>
      <c r="E16" s="26" t="s">
        <v>807</v>
      </c>
      <c r="F16" s="26"/>
      <c r="G16" s="26" t="s">
        <v>488</v>
      </c>
      <c r="H16" s="26" t="s">
        <v>807</v>
      </c>
      <c r="I16" s="26"/>
      <c r="J16" s="26" t="s">
        <v>486</v>
      </c>
      <c r="K16" s="26" t="s">
        <v>486</v>
      </c>
      <c r="L16" s="46" t="s">
        <v>807</v>
      </c>
      <c r="M16" s="26" t="s">
        <v>807</v>
      </c>
      <c r="N16" s="26"/>
      <c r="O16" s="26" t="s">
        <v>486</v>
      </c>
      <c r="P16" s="52" t="s">
        <v>807</v>
      </c>
      <c r="Q16" s="36" t="s">
        <v>805</v>
      </c>
      <c r="S16">
        <f t="shared" si="0"/>
        <v>0</v>
      </c>
      <c r="T16">
        <f t="shared" si="1"/>
        <v>0</v>
      </c>
      <c r="U16">
        <f t="shared" si="2"/>
        <v>0</v>
      </c>
      <c r="V16">
        <f t="shared" si="3"/>
        <v>0</v>
      </c>
      <c r="W16">
        <f t="shared" si="4"/>
        <v>0</v>
      </c>
      <c r="X16">
        <f t="shared" si="5"/>
        <v>0</v>
      </c>
      <c r="Y16">
        <f t="shared" si="6"/>
        <v>0</v>
      </c>
      <c r="Z16">
        <f t="shared" si="7"/>
        <v>0</v>
      </c>
      <c r="AA16">
        <f t="shared" si="8"/>
        <v>0</v>
      </c>
      <c r="AB16">
        <f t="shared" si="9"/>
        <v>1</v>
      </c>
      <c r="AC16">
        <f t="shared" si="10"/>
        <v>3</v>
      </c>
      <c r="AD16">
        <f t="shared" si="11"/>
        <v>5</v>
      </c>
    </row>
    <row r="17" spans="2:30" ht="13.5" thickBot="1">
      <c r="B17" s="3"/>
      <c r="C17" s="14" t="s">
        <v>482</v>
      </c>
      <c r="D17" s="27" t="s">
        <v>486</v>
      </c>
      <c r="E17" s="27" t="s">
        <v>486</v>
      </c>
      <c r="F17" s="27"/>
      <c r="G17" s="27" t="s">
        <v>486</v>
      </c>
      <c r="H17" s="27" t="s">
        <v>486</v>
      </c>
      <c r="I17" s="27"/>
      <c r="J17" s="27" t="s">
        <v>807</v>
      </c>
      <c r="K17" s="27" t="s">
        <v>807</v>
      </c>
      <c r="L17" s="47" t="s">
        <v>486</v>
      </c>
      <c r="M17" s="27" t="s">
        <v>486</v>
      </c>
      <c r="N17" s="27"/>
      <c r="O17" s="27" t="s">
        <v>807</v>
      </c>
      <c r="P17" s="53" t="s">
        <v>381</v>
      </c>
      <c r="Q17" s="37" t="s">
        <v>804</v>
      </c>
      <c r="S17">
        <f t="shared" si="0"/>
        <v>0</v>
      </c>
      <c r="T17">
        <f t="shared" si="1"/>
        <v>0</v>
      </c>
      <c r="U17">
        <f t="shared" si="2"/>
        <v>0</v>
      </c>
      <c r="V17">
        <f t="shared" si="3"/>
        <v>0</v>
      </c>
      <c r="W17">
        <f t="shared" si="4"/>
        <v>0</v>
      </c>
      <c r="X17">
        <f t="shared" si="5"/>
        <v>0</v>
      </c>
      <c r="Y17">
        <f t="shared" si="6"/>
        <v>0</v>
      </c>
      <c r="Z17">
        <f t="shared" si="7"/>
        <v>0</v>
      </c>
      <c r="AA17">
        <f t="shared" si="8"/>
        <v>0</v>
      </c>
      <c r="AB17">
        <f t="shared" si="9"/>
        <v>0</v>
      </c>
      <c r="AC17">
        <f t="shared" si="10"/>
        <v>6</v>
      </c>
      <c r="AD17">
        <f t="shared" si="11"/>
        <v>3</v>
      </c>
    </row>
    <row r="18" spans="2:30" ht="13.5" thickBot="1">
      <c r="D18" s="28"/>
      <c r="E18" s="28"/>
      <c r="F18" s="28"/>
      <c r="G18" s="28"/>
      <c r="H18" s="28"/>
      <c r="I18" s="28"/>
      <c r="J18" s="28"/>
      <c r="K18" s="28"/>
      <c r="L18" s="48"/>
      <c r="M18" s="28"/>
      <c r="N18" s="28"/>
      <c r="O18" s="28"/>
      <c r="P18" s="50"/>
      <c r="Q18" s="33"/>
      <c r="S18">
        <f>SUM(S6:S17)</f>
        <v>10</v>
      </c>
      <c r="T18">
        <f t="shared" ref="T18:AD18" si="12">SUM(T6:T17)</f>
        <v>9</v>
      </c>
      <c r="U18">
        <f t="shared" si="12"/>
        <v>9</v>
      </c>
      <c r="V18">
        <f t="shared" si="12"/>
        <v>9</v>
      </c>
      <c r="W18">
        <f t="shared" si="12"/>
        <v>9</v>
      </c>
      <c r="X18">
        <f t="shared" si="12"/>
        <v>9</v>
      </c>
      <c r="Y18">
        <f t="shared" si="12"/>
        <v>9</v>
      </c>
      <c r="Z18">
        <f t="shared" si="12"/>
        <v>9</v>
      </c>
      <c r="AA18">
        <f t="shared" si="12"/>
        <v>9</v>
      </c>
      <c r="AB18">
        <f t="shared" si="12"/>
        <v>9</v>
      </c>
      <c r="AC18">
        <f t="shared" si="12"/>
        <v>9</v>
      </c>
      <c r="AD18">
        <f t="shared" si="12"/>
        <v>9</v>
      </c>
    </row>
    <row r="19" spans="2:30" ht="16.5" thickBot="1">
      <c r="B19" s="9" t="s">
        <v>796</v>
      </c>
      <c r="C19" s="11"/>
      <c r="D19" s="29"/>
      <c r="E19" s="29"/>
      <c r="F19" s="29"/>
      <c r="G19" s="29"/>
      <c r="H19" s="29"/>
      <c r="I19" s="29"/>
      <c r="J19" s="29"/>
      <c r="K19" s="29"/>
      <c r="L19" s="49"/>
      <c r="M19" s="29"/>
      <c r="N19" s="29"/>
      <c r="O19" s="29"/>
      <c r="P19" s="34"/>
      <c r="Q19" s="34"/>
      <c r="S19">
        <f>S6*12+S7*11+S8*10+S9*9+S10*8+S11*7+S12*6+S13*5+S14*4+S15*3+S16*2+S17*1</f>
        <v>118</v>
      </c>
      <c r="T19">
        <f t="shared" ref="T19:AD19" si="13">T6*12+T7*11+T8*10+T9*9+T10*8+T11*7+T12*6+T13*5+T14*4+T15*3+T16*2+T17*1</f>
        <v>80</v>
      </c>
      <c r="U19">
        <f t="shared" si="13"/>
        <v>83</v>
      </c>
      <c r="V19">
        <f t="shared" si="13"/>
        <v>65</v>
      </c>
      <c r="W19">
        <f t="shared" si="13"/>
        <v>52</v>
      </c>
      <c r="X19">
        <f t="shared" si="13"/>
        <v>62</v>
      </c>
      <c r="Y19">
        <f t="shared" si="13"/>
        <v>50</v>
      </c>
      <c r="Z19">
        <f t="shared" si="13"/>
        <v>48</v>
      </c>
      <c r="AA19">
        <f t="shared" si="13"/>
        <v>80</v>
      </c>
      <c r="AB19">
        <f t="shared" si="13"/>
        <v>45</v>
      </c>
      <c r="AC19">
        <f t="shared" si="13"/>
        <v>12</v>
      </c>
      <c r="AD19">
        <f t="shared" si="13"/>
        <v>19</v>
      </c>
    </row>
    <row r="20" spans="2:30">
      <c r="B20" s="6" t="s">
        <v>761</v>
      </c>
      <c r="C20" s="15"/>
      <c r="D20" s="25" t="s">
        <v>487</v>
      </c>
      <c r="E20" s="25"/>
      <c r="F20" s="25"/>
      <c r="G20" s="25" t="s">
        <v>806</v>
      </c>
      <c r="H20" s="25" t="s">
        <v>806</v>
      </c>
      <c r="I20" s="25"/>
      <c r="J20" s="25"/>
      <c r="K20" s="25" t="s">
        <v>512</v>
      </c>
      <c r="L20" s="45" t="s">
        <v>512</v>
      </c>
      <c r="M20" s="25" t="s">
        <v>487</v>
      </c>
      <c r="N20" s="25"/>
      <c r="O20" s="25" t="s">
        <v>487</v>
      </c>
      <c r="P20" s="51" t="s">
        <v>233</v>
      </c>
      <c r="Q20" s="35" t="s">
        <v>273</v>
      </c>
    </row>
    <row r="21" spans="2:30" ht="22.5">
      <c r="B21" s="4" t="s">
        <v>762</v>
      </c>
      <c r="C21" s="16"/>
      <c r="D21" s="26" t="s">
        <v>487</v>
      </c>
      <c r="E21" s="26"/>
      <c r="F21" s="26"/>
      <c r="G21" s="26" t="s">
        <v>487</v>
      </c>
      <c r="H21" s="26" t="s">
        <v>487</v>
      </c>
      <c r="I21" s="26"/>
      <c r="J21" s="26"/>
      <c r="K21" s="26" t="s">
        <v>561</v>
      </c>
      <c r="L21" s="46" t="s">
        <v>512</v>
      </c>
      <c r="M21" s="26" t="s">
        <v>487</v>
      </c>
      <c r="N21" s="26"/>
      <c r="O21" s="26" t="s">
        <v>803</v>
      </c>
      <c r="P21" s="52" t="s">
        <v>252</v>
      </c>
      <c r="Q21" s="36" t="s">
        <v>274</v>
      </c>
    </row>
    <row r="22" spans="2:30">
      <c r="B22" s="4" t="s">
        <v>489</v>
      </c>
      <c r="C22" s="16"/>
      <c r="D22" s="26" t="s">
        <v>393</v>
      </c>
      <c r="E22" s="26"/>
      <c r="F22" s="26"/>
      <c r="G22" s="26" t="s">
        <v>487</v>
      </c>
      <c r="H22" s="26" t="s">
        <v>487</v>
      </c>
      <c r="I22" s="26"/>
      <c r="J22" s="26"/>
      <c r="K22" s="26" t="s">
        <v>556</v>
      </c>
      <c r="L22" s="46"/>
      <c r="M22" s="26" t="s">
        <v>490</v>
      </c>
      <c r="N22" s="26"/>
      <c r="O22" s="26" t="s">
        <v>490</v>
      </c>
      <c r="P22" s="52" t="s">
        <v>251</v>
      </c>
      <c r="Q22" s="36" t="s">
        <v>275</v>
      </c>
    </row>
    <row r="23" spans="2:30">
      <c r="B23" s="4" t="s">
        <v>764</v>
      </c>
      <c r="C23" s="16"/>
      <c r="D23" s="26" t="s">
        <v>392</v>
      </c>
      <c r="E23" s="26"/>
      <c r="F23" s="26"/>
      <c r="G23" s="26" t="s">
        <v>806</v>
      </c>
      <c r="H23" s="26" t="s">
        <v>806</v>
      </c>
      <c r="I23" s="26"/>
      <c r="J23" s="26"/>
      <c r="K23" s="26" t="s">
        <v>512</v>
      </c>
      <c r="L23" s="46" t="s">
        <v>512</v>
      </c>
      <c r="M23" s="26" t="s">
        <v>487</v>
      </c>
      <c r="N23" s="26"/>
      <c r="O23" s="26" t="s">
        <v>487</v>
      </c>
      <c r="P23" s="52" t="s">
        <v>233</v>
      </c>
      <c r="Q23" s="36" t="s">
        <v>808</v>
      </c>
    </row>
    <row r="24" spans="2:30" ht="33.75">
      <c r="B24" s="4" t="s">
        <v>483</v>
      </c>
      <c r="C24" s="16"/>
      <c r="D24" s="26" t="s">
        <v>807</v>
      </c>
      <c r="E24" s="26"/>
      <c r="F24" s="26"/>
      <c r="G24" s="26" t="s">
        <v>486</v>
      </c>
      <c r="H24" s="26" t="s">
        <v>807</v>
      </c>
      <c r="I24" s="26"/>
      <c r="J24" s="26"/>
      <c r="K24" s="26" t="s">
        <v>432</v>
      </c>
      <c r="L24" s="46" t="s">
        <v>302</v>
      </c>
      <c r="M24" s="26" t="s">
        <v>807</v>
      </c>
      <c r="N24" s="26"/>
      <c r="O24" s="26" t="s">
        <v>807</v>
      </c>
      <c r="P24" s="52" t="s">
        <v>807</v>
      </c>
      <c r="Q24" s="36" t="s">
        <v>276</v>
      </c>
    </row>
    <row r="25" spans="2:30" ht="33.75">
      <c r="B25" s="4" t="s">
        <v>766</v>
      </c>
      <c r="C25" s="16"/>
      <c r="D25" s="26" t="s">
        <v>806</v>
      </c>
      <c r="E25" s="26"/>
      <c r="F25" s="26"/>
      <c r="G25" s="26" t="s">
        <v>806</v>
      </c>
      <c r="H25" s="26" t="s">
        <v>806</v>
      </c>
      <c r="I25" s="26"/>
      <c r="J25" s="26"/>
      <c r="K25" s="26" t="s">
        <v>512</v>
      </c>
      <c r="L25" s="46" t="s">
        <v>563</v>
      </c>
      <c r="M25" s="26" t="s">
        <v>806</v>
      </c>
      <c r="N25" s="26"/>
      <c r="O25" s="26" t="s">
        <v>491</v>
      </c>
      <c r="P25" s="52" t="s">
        <v>250</v>
      </c>
      <c r="Q25" s="36" t="s">
        <v>278</v>
      </c>
    </row>
    <row r="26" spans="2:30">
      <c r="B26" s="4" t="s">
        <v>767</v>
      </c>
      <c r="C26" s="16"/>
      <c r="D26" s="26" t="s">
        <v>394</v>
      </c>
      <c r="E26" s="26"/>
      <c r="F26" s="26"/>
      <c r="G26" s="26" t="s">
        <v>487</v>
      </c>
      <c r="H26" s="26" t="s">
        <v>487</v>
      </c>
      <c r="I26" s="26"/>
      <c r="J26" s="26"/>
      <c r="K26" s="26" t="s">
        <v>556</v>
      </c>
      <c r="L26" s="46" t="s">
        <v>556</v>
      </c>
      <c r="M26" s="26" t="s">
        <v>487</v>
      </c>
      <c r="N26" s="26"/>
      <c r="O26" s="26" t="s">
        <v>487</v>
      </c>
      <c r="P26" s="52" t="s">
        <v>234</v>
      </c>
      <c r="Q26" s="36" t="s">
        <v>277</v>
      </c>
    </row>
    <row r="27" spans="2:30">
      <c r="B27" s="4" t="s">
        <v>768</v>
      </c>
      <c r="C27" s="16"/>
      <c r="D27" s="26" t="s">
        <v>808</v>
      </c>
      <c r="E27" s="26"/>
      <c r="F27" s="26"/>
      <c r="G27" s="26" t="s">
        <v>488</v>
      </c>
      <c r="H27" s="26" t="s">
        <v>808</v>
      </c>
      <c r="I27" s="26"/>
      <c r="J27" s="26"/>
      <c r="K27" s="26" t="s">
        <v>512</v>
      </c>
      <c r="L27" s="46" t="s">
        <v>301</v>
      </c>
      <c r="M27" s="26" t="s">
        <v>491</v>
      </c>
      <c r="N27" s="26"/>
      <c r="O27" s="26" t="s">
        <v>809</v>
      </c>
      <c r="P27" s="52" t="s">
        <v>562</v>
      </c>
      <c r="Q27" s="36" t="s">
        <v>277</v>
      </c>
    </row>
    <row r="28" spans="2:30" ht="22.5">
      <c r="B28" s="4" t="s">
        <v>769</v>
      </c>
      <c r="C28" s="16"/>
      <c r="D28" s="26" t="s">
        <v>487</v>
      </c>
      <c r="E28" s="26"/>
      <c r="F28" s="26"/>
      <c r="G28" s="26" t="s">
        <v>807</v>
      </c>
      <c r="H28" s="26" t="s">
        <v>837</v>
      </c>
      <c r="I28" s="25"/>
      <c r="J28" s="26"/>
      <c r="K28" s="26" t="s">
        <v>561</v>
      </c>
      <c r="L28" s="46" t="s">
        <v>559</v>
      </c>
      <c r="M28" s="26" t="s">
        <v>487</v>
      </c>
      <c r="N28" s="26"/>
      <c r="O28" s="26" t="s">
        <v>837</v>
      </c>
      <c r="P28" s="52" t="s">
        <v>264</v>
      </c>
      <c r="Q28" s="36" t="s">
        <v>280</v>
      </c>
    </row>
    <row r="29" spans="2:30" ht="33.75">
      <c r="B29" s="4" t="s">
        <v>770</v>
      </c>
      <c r="C29" s="16"/>
      <c r="D29" s="26" t="s">
        <v>486</v>
      </c>
      <c r="E29" s="26"/>
      <c r="F29" s="26"/>
      <c r="G29" s="26" t="s">
        <v>804</v>
      </c>
      <c r="H29" s="26" t="s">
        <v>806</v>
      </c>
      <c r="I29" s="26"/>
      <c r="J29" s="26"/>
      <c r="K29" s="26" t="s">
        <v>433</v>
      </c>
      <c r="L29" s="46" t="s">
        <v>556</v>
      </c>
      <c r="M29" s="26" t="s">
        <v>491</v>
      </c>
      <c r="N29" s="26"/>
      <c r="O29" s="26" t="s">
        <v>491</v>
      </c>
      <c r="P29" s="52" t="s">
        <v>235</v>
      </c>
      <c r="Q29" s="36" t="s">
        <v>279</v>
      </c>
    </row>
    <row r="30" spans="2:30" ht="57" thickBot="1">
      <c r="B30" s="5" t="s">
        <v>771</v>
      </c>
      <c r="C30" s="17"/>
      <c r="D30" s="39" t="s">
        <v>530</v>
      </c>
      <c r="E30" s="27"/>
      <c r="F30" s="27"/>
      <c r="G30" s="27" t="s">
        <v>325</v>
      </c>
      <c r="H30" s="27" t="s">
        <v>530</v>
      </c>
      <c r="I30" s="27"/>
      <c r="J30" s="27"/>
      <c r="K30" s="39" t="s">
        <v>530</v>
      </c>
      <c r="L30" s="47" t="s">
        <v>530</v>
      </c>
      <c r="M30" s="27" t="s">
        <v>347</v>
      </c>
      <c r="N30" s="27"/>
      <c r="O30" s="27" t="s">
        <v>492</v>
      </c>
      <c r="P30" s="53" t="s">
        <v>236</v>
      </c>
      <c r="Q30" s="37" t="s">
        <v>281</v>
      </c>
    </row>
    <row r="31" spans="2:30" ht="13.5" thickBot="1">
      <c r="D31" s="28"/>
      <c r="E31" s="28"/>
      <c r="F31" s="28"/>
      <c r="G31" s="28"/>
      <c r="H31" s="28"/>
      <c r="I31" s="28"/>
      <c r="J31" s="28"/>
      <c r="K31" s="28"/>
      <c r="L31" s="48"/>
      <c r="M31" s="28"/>
      <c r="N31" s="28"/>
      <c r="O31" s="28"/>
      <c r="P31" s="50"/>
      <c r="Q31" s="33"/>
    </row>
    <row r="32" spans="2:30" ht="16.5" thickBot="1">
      <c r="B32" s="10" t="s">
        <v>772</v>
      </c>
      <c r="C32" s="11"/>
      <c r="D32" s="29"/>
      <c r="E32" s="29"/>
      <c r="F32" s="29"/>
      <c r="G32" s="29"/>
      <c r="H32" s="29"/>
      <c r="I32" s="29"/>
      <c r="J32" s="29"/>
      <c r="K32" s="29"/>
      <c r="L32" s="49"/>
      <c r="M32" s="29"/>
      <c r="N32" s="29"/>
      <c r="O32" s="29"/>
      <c r="P32" s="34"/>
      <c r="Q32" s="34"/>
    </row>
    <row r="33" spans="2:17" ht="22.5">
      <c r="B33" s="310" t="s">
        <v>773</v>
      </c>
      <c r="C33" s="311"/>
      <c r="D33" s="25" t="s">
        <v>395</v>
      </c>
      <c r="E33" s="25" t="s">
        <v>513</v>
      </c>
      <c r="F33" s="25"/>
      <c r="G33" s="25" t="s">
        <v>326</v>
      </c>
      <c r="H33" s="25" t="s">
        <v>513</v>
      </c>
      <c r="I33" s="25"/>
      <c r="J33" s="25" t="s">
        <v>566</v>
      </c>
      <c r="K33" s="25" t="s">
        <v>601</v>
      </c>
      <c r="L33" s="45" t="s">
        <v>303</v>
      </c>
      <c r="M33" s="25" t="s">
        <v>348</v>
      </c>
      <c r="N33" s="25"/>
      <c r="O33" s="25" t="s">
        <v>493</v>
      </c>
      <c r="P33" s="51" t="s">
        <v>237</v>
      </c>
      <c r="Q33" s="35" t="s">
        <v>282</v>
      </c>
    </row>
    <row r="34" spans="2:17" ht="22.5">
      <c r="B34" s="308" t="s">
        <v>774</v>
      </c>
      <c r="C34" s="309"/>
      <c r="D34" s="26" t="s">
        <v>396</v>
      </c>
      <c r="E34" s="26" t="s">
        <v>295</v>
      </c>
      <c r="F34" s="26"/>
      <c r="G34" s="26" t="s">
        <v>435</v>
      </c>
      <c r="H34" s="26" t="s">
        <v>514</v>
      </c>
      <c r="I34" s="26"/>
      <c r="J34" s="26" t="s">
        <v>572</v>
      </c>
      <c r="K34" s="26" t="s">
        <v>435</v>
      </c>
      <c r="L34" s="46" t="s">
        <v>304</v>
      </c>
      <c r="M34" s="26" t="s">
        <v>494</v>
      </c>
      <c r="N34" s="26"/>
      <c r="O34" s="26" t="s">
        <v>494</v>
      </c>
      <c r="P34" s="52" t="s">
        <v>238</v>
      </c>
      <c r="Q34" s="36" t="s">
        <v>283</v>
      </c>
    </row>
    <row r="35" spans="2:17" ht="22.5">
      <c r="B35" s="308" t="s">
        <v>775</v>
      </c>
      <c r="C35" s="309"/>
      <c r="D35" s="26" t="s">
        <v>495</v>
      </c>
      <c r="E35" s="26" t="s">
        <v>516</v>
      </c>
      <c r="F35" s="26"/>
      <c r="G35" s="26" t="s">
        <v>327</v>
      </c>
      <c r="H35" s="26" t="s">
        <v>515</v>
      </c>
      <c r="I35" s="26"/>
      <c r="J35" s="26" t="s">
        <v>413</v>
      </c>
      <c r="K35" s="26" t="s">
        <v>413</v>
      </c>
      <c r="L35" s="46" t="s">
        <v>305</v>
      </c>
      <c r="M35" s="26" t="s">
        <v>349</v>
      </c>
      <c r="N35" s="26"/>
      <c r="O35" s="26" t="s">
        <v>495</v>
      </c>
      <c r="P35" s="52" t="s">
        <v>239</v>
      </c>
      <c r="Q35" s="36" t="s">
        <v>284</v>
      </c>
    </row>
    <row r="36" spans="2:17" ht="22.5">
      <c r="B36" s="308" t="s">
        <v>776</v>
      </c>
      <c r="C36" s="309"/>
      <c r="D36" s="26" t="s">
        <v>397</v>
      </c>
      <c r="E36" s="26" t="s">
        <v>536</v>
      </c>
      <c r="F36" s="26" t="s">
        <v>536</v>
      </c>
      <c r="G36" s="26" t="s">
        <v>569</v>
      </c>
      <c r="H36" s="26" t="s">
        <v>536</v>
      </c>
      <c r="I36" s="26"/>
      <c r="J36" s="26" t="s">
        <v>569</v>
      </c>
      <c r="K36" s="26" t="s">
        <v>569</v>
      </c>
      <c r="L36" s="46" t="s">
        <v>306</v>
      </c>
      <c r="M36" s="26" t="s">
        <v>350</v>
      </c>
      <c r="N36" s="26"/>
      <c r="O36" s="26" t="s">
        <v>496</v>
      </c>
      <c r="P36" s="52" t="s">
        <v>253</v>
      </c>
      <c r="Q36" s="36" t="s">
        <v>285</v>
      </c>
    </row>
    <row r="37" spans="2:17" ht="22.5">
      <c r="B37" s="308" t="s">
        <v>777</v>
      </c>
      <c r="C37" s="309"/>
      <c r="D37" s="26" t="s">
        <v>398</v>
      </c>
      <c r="E37" s="26" t="s">
        <v>454</v>
      </c>
      <c r="F37" s="26"/>
      <c r="G37" s="26" t="s">
        <v>328</v>
      </c>
      <c r="H37" s="26" t="s">
        <v>517</v>
      </c>
      <c r="I37" s="26"/>
      <c r="J37" s="26" t="s">
        <v>414</v>
      </c>
      <c r="K37" s="26" t="s">
        <v>414</v>
      </c>
      <c r="L37" s="46" t="s">
        <v>307</v>
      </c>
      <c r="M37" s="26" t="s">
        <v>351</v>
      </c>
      <c r="N37" s="26"/>
      <c r="O37" s="26" t="s">
        <v>497</v>
      </c>
      <c r="P37" s="52" t="s">
        <v>240</v>
      </c>
      <c r="Q37" s="36" t="s">
        <v>286</v>
      </c>
    </row>
    <row r="38" spans="2:17" ht="22.5">
      <c r="B38" s="308" t="s">
        <v>778</v>
      </c>
      <c r="C38" s="309"/>
      <c r="D38" s="26" t="s">
        <v>399</v>
      </c>
      <c r="E38" s="26" t="s">
        <v>296</v>
      </c>
      <c r="F38" s="26"/>
      <c r="G38" s="26" t="s">
        <v>329</v>
      </c>
      <c r="H38" s="26" t="s">
        <v>516</v>
      </c>
      <c r="I38" s="26"/>
      <c r="J38" s="26" t="s">
        <v>415</v>
      </c>
      <c r="K38" s="26" t="s">
        <v>600</v>
      </c>
      <c r="L38" s="46" t="s">
        <v>308</v>
      </c>
      <c r="M38" s="26" t="s">
        <v>352</v>
      </c>
      <c r="N38" s="26"/>
      <c r="O38" s="26" t="s">
        <v>498</v>
      </c>
      <c r="P38" s="52" t="s">
        <v>241</v>
      </c>
      <c r="Q38" s="36" t="s">
        <v>287</v>
      </c>
    </row>
    <row r="39" spans="2:17">
      <c r="B39" s="308" t="s">
        <v>779</v>
      </c>
      <c r="C39" s="309"/>
      <c r="D39" s="26" t="s">
        <v>658</v>
      </c>
      <c r="E39" s="26" t="s">
        <v>817</v>
      </c>
      <c r="F39" s="26"/>
      <c r="G39" s="26" t="s">
        <v>572</v>
      </c>
      <c r="H39" s="26" t="s">
        <v>566</v>
      </c>
      <c r="I39" s="26"/>
      <c r="J39" s="26" t="s">
        <v>601</v>
      </c>
      <c r="K39" s="26" t="s">
        <v>436</v>
      </c>
      <c r="L39" s="46" t="s">
        <v>435</v>
      </c>
      <c r="M39" s="26" t="s">
        <v>435</v>
      </c>
      <c r="N39" s="26"/>
      <c r="O39" s="26" t="s">
        <v>472</v>
      </c>
      <c r="P39" s="52" t="s">
        <v>242</v>
      </c>
      <c r="Q39" s="36" t="s">
        <v>601</v>
      </c>
    </row>
    <row r="40" spans="2:17">
      <c r="B40" s="308" t="s">
        <v>780</v>
      </c>
      <c r="C40" s="309"/>
      <c r="D40" s="26" t="s">
        <v>400</v>
      </c>
      <c r="E40" s="26" t="s">
        <v>518</v>
      </c>
      <c r="F40" s="26"/>
      <c r="G40" s="26" t="s">
        <v>600</v>
      </c>
      <c r="H40" s="26" t="s">
        <v>518</v>
      </c>
      <c r="I40" s="26"/>
      <c r="J40" s="26" t="s">
        <v>517</v>
      </c>
      <c r="K40" s="26" t="s">
        <v>437</v>
      </c>
      <c r="L40" s="46" t="s">
        <v>309</v>
      </c>
      <c r="M40" s="26" t="s">
        <v>573</v>
      </c>
      <c r="N40" s="26"/>
      <c r="O40" s="26" t="s">
        <v>843</v>
      </c>
      <c r="P40" s="52" t="s">
        <v>243</v>
      </c>
      <c r="Q40" s="36" t="s">
        <v>288</v>
      </c>
    </row>
    <row r="41" spans="2:17">
      <c r="B41" s="308" t="s">
        <v>781</v>
      </c>
      <c r="C41" s="309"/>
      <c r="D41" s="26" t="s">
        <v>823</v>
      </c>
      <c r="E41" s="26" t="s">
        <v>513</v>
      </c>
      <c r="F41" s="26"/>
      <c r="G41" s="26" t="s">
        <v>330</v>
      </c>
      <c r="H41" s="26" t="s">
        <v>515</v>
      </c>
      <c r="I41" s="26"/>
      <c r="J41" s="26" t="s">
        <v>572</v>
      </c>
      <c r="K41" s="26" t="s">
        <v>434</v>
      </c>
      <c r="L41" s="46" t="s">
        <v>435</v>
      </c>
      <c r="M41" s="26" t="s">
        <v>572</v>
      </c>
      <c r="N41" s="26"/>
      <c r="O41" s="26" t="s">
        <v>706</v>
      </c>
      <c r="P41" s="52" t="s">
        <v>244</v>
      </c>
      <c r="Q41" s="36"/>
    </row>
    <row r="42" spans="2:17">
      <c r="B42" s="308" t="s">
        <v>782</v>
      </c>
      <c r="C42" s="309"/>
      <c r="D42" s="26" t="s">
        <v>536</v>
      </c>
      <c r="E42" s="26" t="s">
        <v>518</v>
      </c>
      <c r="F42" s="26" t="s">
        <v>536</v>
      </c>
      <c r="G42" s="26" t="s">
        <v>569</v>
      </c>
      <c r="H42" s="26" t="s">
        <v>517</v>
      </c>
      <c r="I42" s="26"/>
      <c r="J42" s="26" t="s">
        <v>414</v>
      </c>
      <c r="K42" s="26" t="s">
        <v>414</v>
      </c>
      <c r="L42" s="46" t="s">
        <v>415</v>
      </c>
      <c r="M42" s="26" t="s">
        <v>353</v>
      </c>
      <c r="N42" s="26"/>
      <c r="O42" s="26" t="s">
        <v>822</v>
      </c>
      <c r="P42" s="52" t="s">
        <v>245</v>
      </c>
      <c r="Q42" s="36"/>
    </row>
    <row r="43" spans="2:17">
      <c r="B43" s="308" t="s">
        <v>783</v>
      </c>
      <c r="C43" s="309"/>
      <c r="D43" s="26" t="s">
        <v>536</v>
      </c>
      <c r="E43" s="26" t="s">
        <v>518</v>
      </c>
      <c r="F43" s="26" t="s">
        <v>536</v>
      </c>
      <c r="G43" s="26" t="s">
        <v>330</v>
      </c>
      <c r="H43" s="26" t="s">
        <v>517</v>
      </c>
      <c r="I43" s="26"/>
      <c r="J43" s="26" t="s">
        <v>414</v>
      </c>
      <c r="K43" s="26" t="s">
        <v>414</v>
      </c>
      <c r="L43" s="46" t="s">
        <v>415</v>
      </c>
      <c r="M43" s="26" t="s">
        <v>572</v>
      </c>
      <c r="N43" s="26"/>
      <c r="O43" s="26" t="s">
        <v>706</v>
      </c>
      <c r="P43" s="52" t="s">
        <v>414</v>
      </c>
      <c r="Q43" s="36"/>
    </row>
    <row r="44" spans="2:17" ht="22.5">
      <c r="B44" s="308" t="s">
        <v>784</v>
      </c>
      <c r="C44" s="309"/>
      <c r="D44" s="26" t="s">
        <v>401</v>
      </c>
      <c r="E44" s="26" t="s">
        <v>661</v>
      </c>
      <c r="F44" s="26" t="s">
        <v>265</v>
      </c>
      <c r="G44" s="26" t="s">
        <v>331</v>
      </c>
      <c r="H44" s="26" t="s">
        <v>519</v>
      </c>
      <c r="I44" s="26"/>
      <c r="J44" s="26" t="s">
        <v>721</v>
      </c>
      <c r="K44" s="26" t="s">
        <v>438</v>
      </c>
      <c r="L44" s="46" t="s">
        <v>310</v>
      </c>
      <c r="M44" s="26" t="s">
        <v>574</v>
      </c>
      <c r="N44" s="26"/>
      <c r="O44" s="26" t="s">
        <v>825</v>
      </c>
      <c r="P44" s="52" t="s">
        <v>254</v>
      </c>
      <c r="Q44" s="36"/>
    </row>
    <row r="45" spans="2:17">
      <c r="B45" s="308" t="s">
        <v>785</v>
      </c>
      <c r="C45" s="309"/>
      <c r="D45" s="26" t="s">
        <v>499</v>
      </c>
      <c r="E45" s="26" t="s">
        <v>499</v>
      </c>
      <c r="F45" s="26" t="s">
        <v>520</v>
      </c>
      <c r="G45" s="26" t="s">
        <v>332</v>
      </c>
      <c r="H45" s="26" t="s">
        <v>520</v>
      </c>
      <c r="I45" s="26"/>
      <c r="J45" s="26" t="s">
        <v>520</v>
      </c>
      <c r="K45" s="26" t="s">
        <v>439</v>
      </c>
      <c r="L45" s="46" t="s">
        <v>311</v>
      </c>
      <c r="M45" s="26" t="s">
        <v>354</v>
      </c>
      <c r="N45" s="26"/>
      <c r="O45" s="26" t="s">
        <v>499</v>
      </c>
      <c r="P45" s="52" t="s">
        <v>246</v>
      </c>
      <c r="Q45" s="36"/>
    </row>
    <row r="46" spans="2:17">
      <c r="B46" s="308" t="s">
        <v>786</v>
      </c>
      <c r="C46" s="309"/>
      <c r="D46" s="26" t="s">
        <v>453</v>
      </c>
      <c r="E46" s="26" t="s">
        <v>457</v>
      </c>
      <c r="F46" s="26" t="s">
        <v>266</v>
      </c>
      <c r="G46" s="26" t="s">
        <v>522</v>
      </c>
      <c r="H46" s="26" t="s">
        <v>522</v>
      </c>
      <c r="I46" s="26"/>
      <c r="J46" s="26" t="s">
        <v>416</v>
      </c>
      <c r="K46" s="26" t="s">
        <v>384</v>
      </c>
      <c r="L46" s="46" t="s">
        <v>504</v>
      </c>
      <c r="M46" s="26" t="s">
        <v>355</v>
      </c>
      <c r="N46" s="26"/>
      <c r="O46" s="26" t="s">
        <v>500</v>
      </c>
      <c r="P46" s="52" t="s">
        <v>247</v>
      </c>
      <c r="Q46" s="36"/>
    </row>
    <row r="47" spans="2:17">
      <c r="B47" s="308" t="s">
        <v>787</v>
      </c>
      <c r="C47" s="309"/>
      <c r="D47" s="26" t="s">
        <v>827</v>
      </c>
      <c r="E47" s="26" t="s">
        <v>417</v>
      </c>
      <c r="F47" s="26" t="s">
        <v>267</v>
      </c>
      <c r="G47" s="26" t="s">
        <v>333</v>
      </c>
      <c r="H47" s="26" t="s">
        <v>521</v>
      </c>
      <c r="I47" s="26"/>
      <c r="J47" s="26" t="s">
        <v>417</v>
      </c>
      <c r="K47" s="26" t="s">
        <v>439</v>
      </c>
      <c r="L47" s="46" t="s">
        <v>606</v>
      </c>
      <c r="M47" s="26" t="s">
        <v>248</v>
      </c>
      <c r="N47" s="26"/>
      <c r="O47" s="26" t="s">
        <v>501</v>
      </c>
      <c r="P47" s="52" t="s">
        <v>255</v>
      </c>
      <c r="Q47" s="36"/>
    </row>
    <row r="48" spans="2:17">
      <c r="B48" s="308" t="s">
        <v>788</v>
      </c>
      <c r="C48" s="309"/>
      <c r="D48" s="26" t="s">
        <v>402</v>
      </c>
      <c r="E48" s="26" t="s">
        <v>456</v>
      </c>
      <c r="F48" s="26" t="s">
        <v>268</v>
      </c>
      <c r="G48" s="26" t="s">
        <v>334</v>
      </c>
      <c r="H48" s="26" t="s">
        <v>523</v>
      </c>
      <c r="I48" s="26"/>
      <c r="J48" s="26" t="s">
        <v>418</v>
      </c>
      <c r="K48" s="26" t="s">
        <v>440</v>
      </c>
      <c r="L48" s="46" t="s">
        <v>312</v>
      </c>
      <c r="M48" s="26" t="s">
        <v>356</v>
      </c>
      <c r="N48" s="26"/>
      <c r="O48" s="26" t="s">
        <v>502</v>
      </c>
      <c r="P48" s="52" t="s">
        <v>249</v>
      </c>
      <c r="Q48" s="36"/>
    </row>
    <row r="49" spans="2:17">
      <c r="B49" s="308" t="s">
        <v>789</v>
      </c>
      <c r="C49" s="309"/>
      <c r="D49" s="26" t="s">
        <v>403</v>
      </c>
      <c r="E49" s="26" t="s">
        <v>455</v>
      </c>
      <c r="F49" s="26" t="s">
        <v>455</v>
      </c>
      <c r="G49" s="26" t="s">
        <v>335</v>
      </c>
      <c r="H49" s="26" t="s">
        <v>525</v>
      </c>
      <c r="I49" s="26"/>
      <c r="J49" s="26" t="s">
        <v>419</v>
      </c>
      <c r="K49" s="26" t="s">
        <v>441</v>
      </c>
      <c r="L49" s="46" t="s">
        <v>313</v>
      </c>
      <c r="M49" s="26" t="s">
        <v>503</v>
      </c>
      <c r="N49" s="26"/>
      <c r="O49" s="26" t="s">
        <v>503</v>
      </c>
      <c r="P49" s="52" t="s">
        <v>270</v>
      </c>
      <c r="Q49" s="36"/>
    </row>
    <row r="50" spans="2:17">
      <c r="B50" s="308" t="s">
        <v>790</v>
      </c>
      <c r="C50" s="309"/>
      <c r="D50" s="26" t="s">
        <v>718</v>
      </c>
      <c r="E50" s="26" t="s">
        <v>298</v>
      </c>
      <c r="F50" s="26" t="s">
        <v>420</v>
      </c>
      <c r="G50" s="26" t="s">
        <v>336</v>
      </c>
      <c r="H50" s="26" t="s">
        <v>504</v>
      </c>
      <c r="I50" s="26"/>
      <c r="J50" s="26" t="s">
        <v>420</v>
      </c>
      <c r="K50" s="26" t="s">
        <v>442</v>
      </c>
      <c r="L50" s="46" t="s">
        <v>540</v>
      </c>
      <c r="M50" s="26" t="s">
        <v>357</v>
      </c>
      <c r="N50" s="26"/>
      <c r="O50" s="26" t="s">
        <v>504</v>
      </c>
      <c r="P50" s="52" t="s">
        <v>504</v>
      </c>
      <c r="Q50" s="36" t="s">
        <v>191</v>
      </c>
    </row>
    <row r="51" spans="2:17" ht="22.5">
      <c r="B51" s="308" t="s">
        <v>791</v>
      </c>
      <c r="C51" s="309"/>
      <c r="D51" s="26" t="s">
        <v>404</v>
      </c>
      <c r="E51" s="26" t="s">
        <v>297</v>
      </c>
      <c r="F51" s="26" t="s">
        <v>269</v>
      </c>
      <c r="G51" s="26" t="s">
        <v>337</v>
      </c>
      <c r="H51" s="26" t="s">
        <v>524</v>
      </c>
      <c r="I51" s="26"/>
      <c r="J51" s="26" t="s">
        <v>713</v>
      </c>
      <c r="K51" s="26" t="s">
        <v>443</v>
      </c>
      <c r="L51" s="46" t="s">
        <v>314</v>
      </c>
      <c r="M51" s="26" t="s">
        <v>358</v>
      </c>
      <c r="N51" s="26"/>
      <c r="O51" s="26" t="s">
        <v>505</v>
      </c>
      <c r="P51" s="52" t="s">
        <v>314</v>
      </c>
      <c r="Q51" s="36" t="s">
        <v>192</v>
      </c>
    </row>
    <row r="52" spans="2:17" ht="13.5" thickBot="1">
      <c r="D52" s="28"/>
      <c r="E52" s="28"/>
      <c r="F52" s="28"/>
      <c r="G52" s="28"/>
      <c r="H52" s="28"/>
      <c r="I52" s="28"/>
      <c r="J52" s="28"/>
      <c r="K52" s="28"/>
      <c r="L52" s="48"/>
      <c r="M52" s="28"/>
      <c r="N52" s="28"/>
      <c r="O52" s="28"/>
      <c r="P52" s="50"/>
      <c r="Q52" s="33"/>
    </row>
    <row r="53" spans="2:17" ht="16.5" thickBot="1">
      <c r="B53" s="40" t="s">
        <v>641</v>
      </c>
      <c r="C53" s="41"/>
      <c r="D53" s="29"/>
      <c r="E53" s="29"/>
      <c r="F53" s="29"/>
      <c r="G53" s="29"/>
      <c r="H53" s="29"/>
      <c r="I53" s="29"/>
      <c r="J53" s="29"/>
      <c r="K53" s="29"/>
      <c r="L53" s="49"/>
      <c r="M53" s="29"/>
      <c r="N53" s="29"/>
      <c r="O53" s="29"/>
      <c r="P53" s="34"/>
      <c r="Q53" s="34"/>
    </row>
    <row r="54" spans="2:17" ht="33.75">
      <c r="B54" s="321" t="s">
        <v>642</v>
      </c>
      <c r="C54" s="322"/>
      <c r="D54" s="26" t="s">
        <v>430</v>
      </c>
      <c r="E54" s="26" t="s">
        <v>458</v>
      </c>
      <c r="F54" s="26"/>
      <c r="G54" s="26" t="s">
        <v>338</v>
      </c>
      <c r="H54" s="26" t="s">
        <v>385</v>
      </c>
      <c r="I54" s="26"/>
      <c r="J54" s="26" t="s">
        <v>421</v>
      </c>
      <c r="K54" s="26" t="s">
        <v>444</v>
      </c>
      <c r="L54" s="46" t="s">
        <v>315</v>
      </c>
      <c r="M54" s="26" t="s">
        <v>359</v>
      </c>
      <c r="N54" s="26"/>
      <c r="O54" s="26" t="s">
        <v>431</v>
      </c>
      <c r="P54" s="52" t="s">
        <v>256</v>
      </c>
      <c r="Q54" s="36" t="s">
        <v>189</v>
      </c>
    </row>
    <row r="55" spans="2:17" ht="22.5">
      <c r="B55" s="313" t="s">
        <v>645</v>
      </c>
      <c r="C55" s="314"/>
      <c r="D55" s="26" t="s">
        <v>405</v>
      </c>
      <c r="E55" s="26" t="s">
        <v>459</v>
      </c>
      <c r="F55" s="26"/>
      <c r="G55" s="26" t="s">
        <v>339</v>
      </c>
      <c r="H55" s="26" t="s">
        <v>386</v>
      </c>
      <c r="I55" s="26"/>
      <c r="J55" s="26" t="s">
        <v>422</v>
      </c>
      <c r="K55" s="26" t="s">
        <v>445</v>
      </c>
      <c r="L55" s="46" t="s">
        <v>316</v>
      </c>
      <c r="M55" s="26" t="s">
        <v>360</v>
      </c>
      <c r="N55" s="26"/>
      <c r="O55" s="26" t="s">
        <v>389</v>
      </c>
      <c r="P55" s="52" t="s">
        <v>257</v>
      </c>
      <c r="Q55" s="36" t="s">
        <v>289</v>
      </c>
    </row>
    <row r="56" spans="2:17" ht="33.75">
      <c r="B56" s="313" t="s">
        <v>643</v>
      </c>
      <c r="C56" s="331"/>
      <c r="D56" s="26" t="s">
        <v>406</v>
      </c>
      <c r="E56" s="26" t="s">
        <v>460</v>
      </c>
      <c r="F56" s="26"/>
      <c r="G56" s="26" t="s">
        <v>340</v>
      </c>
      <c r="H56" s="26" t="s">
        <v>388</v>
      </c>
      <c r="I56" s="26"/>
      <c r="J56" s="26" t="s">
        <v>423</v>
      </c>
      <c r="K56" s="26" t="s">
        <v>446</v>
      </c>
      <c r="L56" s="46" t="s">
        <v>317</v>
      </c>
      <c r="M56" s="26" t="s">
        <v>361</v>
      </c>
      <c r="N56" s="26"/>
      <c r="O56" s="26" t="s">
        <v>390</v>
      </c>
      <c r="P56" s="52" t="s">
        <v>258</v>
      </c>
      <c r="Q56" s="36" t="s">
        <v>290</v>
      </c>
    </row>
    <row r="57" spans="2:17" ht="33.75">
      <c r="B57" s="313" t="s">
        <v>644</v>
      </c>
      <c r="C57" s="331"/>
      <c r="D57" s="26" t="s">
        <v>407</v>
      </c>
      <c r="E57" s="26" t="s">
        <v>259</v>
      </c>
      <c r="F57" s="26"/>
      <c r="G57" s="26" t="s">
        <v>341</v>
      </c>
      <c r="H57" s="26" t="s">
        <v>387</v>
      </c>
      <c r="I57" s="26"/>
      <c r="J57" s="26" t="s">
        <v>424</v>
      </c>
      <c r="K57" s="26" t="s">
        <v>447</v>
      </c>
      <c r="L57" s="46" t="s">
        <v>318</v>
      </c>
      <c r="M57" s="26" t="s">
        <v>362</v>
      </c>
      <c r="N57" s="26"/>
      <c r="O57" s="26" t="s">
        <v>391</v>
      </c>
      <c r="P57" s="52" t="s">
        <v>260</v>
      </c>
      <c r="Q57" s="36" t="s">
        <v>193</v>
      </c>
    </row>
    <row r="58" spans="2:17" ht="67.5">
      <c r="B58" s="313" t="s">
        <v>647</v>
      </c>
      <c r="C58" s="314"/>
      <c r="D58" s="26" t="s">
        <v>408</v>
      </c>
      <c r="E58" s="26" t="s">
        <v>291</v>
      </c>
      <c r="F58" s="26"/>
      <c r="G58" s="26" t="s">
        <v>342</v>
      </c>
      <c r="H58" s="26" t="s">
        <v>384</v>
      </c>
      <c r="I58" s="26"/>
      <c r="J58" s="26" t="s">
        <v>425</v>
      </c>
      <c r="K58" s="26" t="s">
        <v>448</v>
      </c>
      <c r="L58" s="46" t="s">
        <v>319</v>
      </c>
      <c r="M58" s="26" t="s">
        <v>384</v>
      </c>
      <c r="N58" s="26"/>
      <c r="O58" s="26" t="s">
        <v>506</v>
      </c>
      <c r="P58" s="52" t="s">
        <v>384</v>
      </c>
      <c r="Q58" s="36" t="s">
        <v>190</v>
      </c>
    </row>
    <row r="59" spans="2:17" ht="67.5">
      <c r="B59" s="313" t="s">
        <v>646</v>
      </c>
      <c r="C59" s="314"/>
      <c r="D59" s="26" t="s">
        <v>261</v>
      </c>
      <c r="E59" s="26" t="s">
        <v>299</v>
      </c>
      <c r="F59" s="26"/>
      <c r="G59" s="26" t="s">
        <v>521</v>
      </c>
      <c r="H59" s="26" t="s">
        <v>383</v>
      </c>
      <c r="I59" s="26"/>
      <c r="J59" s="26" t="s">
        <v>425</v>
      </c>
      <c r="K59" s="26" t="s">
        <v>449</v>
      </c>
      <c r="L59" s="46" t="s">
        <v>320</v>
      </c>
      <c r="M59" s="26" t="s">
        <v>363</v>
      </c>
      <c r="N59" s="26"/>
      <c r="O59" s="26" t="s">
        <v>507</v>
      </c>
      <c r="P59" s="52" t="s">
        <v>262</v>
      </c>
      <c r="Q59" s="36" t="s">
        <v>194</v>
      </c>
    </row>
    <row r="60" spans="2:17" ht="22.5">
      <c r="B60" s="313" t="s">
        <v>649</v>
      </c>
      <c r="C60" s="314"/>
      <c r="D60" s="26" t="s">
        <v>409</v>
      </c>
      <c r="E60" s="26" t="s">
        <v>300</v>
      </c>
      <c r="F60" s="26"/>
      <c r="G60" s="26" t="s">
        <v>345</v>
      </c>
      <c r="H60" s="26" t="s">
        <v>526</v>
      </c>
      <c r="I60" s="26"/>
      <c r="J60" s="26" t="s">
        <v>426</v>
      </c>
      <c r="K60" s="26" t="s">
        <v>450</v>
      </c>
      <c r="L60" s="46" t="s">
        <v>321</v>
      </c>
      <c r="M60" s="26" t="s">
        <v>364</v>
      </c>
      <c r="N60" s="26"/>
      <c r="O60" s="26" t="s">
        <v>508</v>
      </c>
      <c r="P60" s="52" t="s">
        <v>263</v>
      </c>
      <c r="Q60" s="36" t="s">
        <v>263</v>
      </c>
    </row>
    <row r="61" spans="2:17" ht="33.75">
      <c r="B61" s="313" t="s">
        <v>650</v>
      </c>
      <c r="C61" s="314"/>
      <c r="D61" s="26" t="s">
        <v>410</v>
      </c>
      <c r="E61" s="26" t="s">
        <v>292</v>
      </c>
      <c r="F61" s="26"/>
      <c r="G61" s="26" t="s">
        <v>343</v>
      </c>
      <c r="H61" s="26" t="s">
        <v>527</v>
      </c>
      <c r="I61" s="26"/>
      <c r="J61" s="26" t="s">
        <v>427</v>
      </c>
      <c r="K61" s="26" t="s">
        <v>451</v>
      </c>
      <c r="L61" s="46" t="s">
        <v>322</v>
      </c>
      <c r="M61" s="26" t="s">
        <v>365</v>
      </c>
      <c r="N61" s="26"/>
      <c r="O61" s="26" t="s">
        <v>509</v>
      </c>
      <c r="P61" s="52" t="s">
        <v>263</v>
      </c>
      <c r="Q61" s="36" t="s">
        <v>263</v>
      </c>
    </row>
    <row r="62" spans="2:17" ht="22.5">
      <c r="B62" s="313" t="s">
        <v>651</v>
      </c>
      <c r="C62" s="331"/>
      <c r="D62" s="26" t="s">
        <v>411</v>
      </c>
      <c r="E62" s="26" t="s">
        <v>293</v>
      </c>
      <c r="F62" s="26"/>
      <c r="G62" s="26" t="s">
        <v>346</v>
      </c>
      <c r="H62" s="26" t="s">
        <v>528</v>
      </c>
      <c r="I62" s="26"/>
      <c r="J62" s="26" t="s">
        <v>428</v>
      </c>
      <c r="K62" s="26" t="s">
        <v>445</v>
      </c>
      <c r="L62" s="46" t="s">
        <v>323</v>
      </c>
      <c r="M62" s="26" t="s">
        <v>366</v>
      </c>
      <c r="N62" s="26"/>
      <c r="O62" s="26" t="s">
        <v>510</v>
      </c>
      <c r="P62" s="52" t="s">
        <v>263</v>
      </c>
      <c r="Q62" s="36" t="s">
        <v>263</v>
      </c>
    </row>
    <row r="63" spans="2:17" ht="30" customHeight="1" thickBot="1">
      <c r="B63" s="316" t="s">
        <v>648</v>
      </c>
      <c r="C63" s="317"/>
      <c r="D63" s="27" t="s">
        <v>412</v>
      </c>
      <c r="E63" s="27" t="s">
        <v>294</v>
      </c>
      <c r="F63" s="27"/>
      <c r="G63" s="27" t="s">
        <v>344</v>
      </c>
      <c r="H63" s="27" t="s">
        <v>382</v>
      </c>
      <c r="I63" s="27"/>
      <c r="J63" s="27" t="s">
        <v>429</v>
      </c>
      <c r="K63" s="27" t="s">
        <v>452</v>
      </c>
      <c r="L63" s="47" t="s">
        <v>324</v>
      </c>
      <c r="M63" s="27" t="s">
        <v>367</v>
      </c>
      <c r="N63" s="27"/>
      <c r="O63" s="27" t="s">
        <v>511</v>
      </c>
      <c r="P63" s="53" t="s">
        <v>263</v>
      </c>
      <c r="Q63" s="37" t="s">
        <v>263</v>
      </c>
    </row>
  </sheetData>
  <mergeCells count="30">
    <mergeCell ref="D2:E2"/>
    <mergeCell ref="B58:C58"/>
    <mergeCell ref="B59:C59"/>
    <mergeCell ref="B42:C42"/>
    <mergeCell ref="B43:C43"/>
    <mergeCell ref="B45:C45"/>
    <mergeCell ref="B46:C46"/>
    <mergeCell ref="B47:C47"/>
    <mergeCell ref="B48:C48"/>
    <mergeCell ref="B38:C38"/>
    <mergeCell ref="B39:C39"/>
    <mergeCell ref="B40:C40"/>
    <mergeCell ref="B41:C41"/>
    <mergeCell ref="B44:C44"/>
    <mergeCell ref="B33:C33"/>
    <mergeCell ref="B34:C34"/>
    <mergeCell ref="B35:C35"/>
    <mergeCell ref="B36:C36"/>
    <mergeCell ref="B37:C37"/>
    <mergeCell ref="B57:C57"/>
    <mergeCell ref="B63:C63"/>
    <mergeCell ref="B49:C49"/>
    <mergeCell ref="B50:C50"/>
    <mergeCell ref="B51:C51"/>
    <mergeCell ref="B56:C56"/>
    <mergeCell ref="B54:C54"/>
    <mergeCell ref="B55:C55"/>
    <mergeCell ref="B61:C61"/>
    <mergeCell ref="B62:C62"/>
    <mergeCell ref="B60:C60"/>
  </mergeCells>
  <phoneticPr fontId="3" type="noConversion"/>
  <pageMargins left="0.75" right="0.75" top="1" bottom="1" header="0.5" footer="0.5"/>
  <pageSetup paperSize="126" orientation="portrait" r:id="rId1"/>
  <headerFooter alignWithMargins="0"/>
  <drawing r:id="rId2"/>
</worksheet>
</file>

<file path=xl/worksheets/sheet8.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B2:O62"/>
  <sheetViews>
    <sheetView workbookViewId="0">
      <pane xSplit="3" ySplit="4" topLeftCell="D5" activePane="bottomRight" state="frozen"/>
      <selection pane="topRight" activeCell="D1" sqref="D1"/>
      <selection pane="bottomLeft" activeCell="A5" sqref="A5"/>
      <selection pane="bottomRight" activeCell="D24" sqref="D24"/>
    </sheetView>
  </sheetViews>
  <sheetFormatPr defaultColWidth="8.85546875" defaultRowHeight="12.75"/>
  <cols>
    <col min="1" max="1" width="1.85546875" customWidth="1"/>
    <col min="3" max="3" width="13.42578125" customWidth="1"/>
    <col min="4" max="6" width="20.28515625" style="30" customWidth="1"/>
    <col min="7" max="10" width="19" style="30" customWidth="1"/>
    <col min="11" max="12" width="19.42578125" style="30" customWidth="1"/>
    <col min="13" max="13" width="19" style="30" customWidth="1"/>
    <col min="14" max="14" width="20.42578125" style="30" customWidth="1"/>
    <col min="15" max="15" width="19" style="30" bestFit="1" customWidth="1"/>
  </cols>
  <sheetData>
    <row r="2" spans="2:15" ht="23.25">
      <c r="D2" s="324" t="s">
        <v>480</v>
      </c>
      <c r="E2" s="324"/>
    </row>
    <row r="3" spans="2:15" ht="13.5" thickBot="1"/>
    <row r="4" spans="2:15" ht="13.5" thickBot="1">
      <c r="D4" s="38" t="s">
        <v>797</v>
      </c>
      <c r="E4" s="38" t="s">
        <v>798</v>
      </c>
      <c r="F4" s="38" t="s">
        <v>635</v>
      </c>
      <c r="G4" s="38" t="s">
        <v>636</v>
      </c>
      <c r="H4" s="38" t="s">
        <v>637</v>
      </c>
      <c r="I4" s="38" t="s">
        <v>633</v>
      </c>
      <c r="J4" s="38" t="s">
        <v>638</v>
      </c>
      <c r="K4" s="38" t="s">
        <v>639</v>
      </c>
      <c r="L4" s="38" t="s">
        <v>634</v>
      </c>
      <c r="M4" s="38" t="s">
        <v>801</v>
      </c>
      <c r="N4" s="38" t="s">
        <v>640</v>
      </c>
      <c r="O4" s="31" t="s">
        <v>715</v>
      </c>
    </row>
    <row r="5" spans="2:15" ht="16.5" thickBot="1">
      <c r="B5" s="8" t="s">
        <v>749</v>
      </c>
      <c r="C5" s="11"/>
      <c r="D5" s="29"/>
      <c r="E5" s="29"/>
      <c r="F5" s="29"/>
      <c r="G5" s="29"/>
      <c r="H5" s="29"/>
      <c r="I5" s="29"/>
      <c r="J5" s="29"/>
      <c r="K5" s="29"/>
      <c r="L5" s="29"/>
      <c r="M5" s="29"/>
      <c r="N5" s="29"/>
      <c r="O5" s="32"/>
    </row>
    <row r="6" spans="2:15">
      <c r="B6" s="7"/>
      <c r="C6" s="12" t="s">
        <v>750</v>
      </c>
      <c r="D6" s="25"/>
      <c r="E6" s="25"/>
      <c r="F6" s="25"/>
      <c r="G6" s="25"/>
      <c r="H6" s="25"/>
      <c r="I6" s="25"/>
      <c r="J6" s="25"/>
      <c r="K6" s="25"/>
      <c r="L6" s="25"/>
      <c r="M6" s="25"/>
      <c r="N6" s="25"/>
      <c r="O6" s="35"/>
    </row>
    <row r="7" spans="2:15">
      <c r="B7" s="2"/>
      <c r="C7" s="13" t="s">
        <v>751</v>
      </c>
      <c r="D7" s="26"/>
      <c r="E7" s="26"/>
      <c r="F7" s="26"/>
      <c r="G7" s="26"/>
      <c r="H7" s="26"/>
      <c r="I7" s="26"/>
      <c r="J7" s="26"/>
      <c r="K7" s="26"/>
      <c r="L7" s="26"/>
      <c r="M7" s="26"/>
      <c r="N7" s="26"/>
      <c r="O7" s="36"/>
    </row>
    <row r="8" spans="2:15">
      <c r="B8" s="2"/>
      <c r="C8" s="13" t="s">
        <v>752</v>
      </c>
      <c r="D8" s="26"/>
      <c r="E8" s="26"/>
      <c r="F8" s="26"/>
      <c r="G8" s="26"/>
      <c r="H8" s="26"/>
      <c r="I8" s="26"/>
      <c r="J8" s="26"/>
      <c r="K8" s="26"/>
      <c r="L8" s="26"/>
      <c r="M8" s="26"/>
      <c r="N8" s="26"/>
      <c r="O8" s="36"/>
    </row>
    <row r="9" spans="2:15">
      <c r="B9" s="2"/>
      <c r="C9" s="13" t="s">
        <v>753</v>
      </c>
      <c r="D9" s="26"/>
      <c r="E9" s="26"/>
      <c r="F9" s="26"/>
      <c r="G9" s="26"/>
      <c r="H9" s="26"/>
      <c r="I9" s="26"/>
      <c r="J9" s="26"/>
      <c r="K9" s="26"/>
      <c r="L9" s="26"/>
      <c r="M9" s="26"/>
      <c r="N9" s="26"/>
      <c r="O9" s="36"/>
    </row>
    <row r="10" spans="2:15">
      <c r="B10" s="2"/>
      <c r="C10" s="13" t="s">
        <v>754</v>
      </c>
      <c r="D10" s="26"/>
      <c r="E10" s="26"/>
      <c r="F10" s="26"/>
      <c r="G10" s="26"/>
      <c r="H10" s="26"/>
      <c r="I10" s="26"/>
      <c r="J10" s="26"/>
      <c r="K10" s="26"/>
      <c r="L10" s="26"/>
      <c r="M10" s="26"/>
      <c r="N10" s="26"/>
      <c r="O10" s="36"/>
    </row>
    <row r="11" spans="2:15">
      <c r="B11" s="2"/>
      <c r="C11" s="13" t="s">
        <v>755</v>
      </c>
      <c r="D11" s="26"/>
      <c r="E11" s="26"/>
      <c r="F11" s="26"/>
      <c r="G11" s="26"/>
      <c r="H11" s="26"/>
      <c r="I11" s="26"/>
      <c r="J11" s="26"/>
      <c r="K11" s="26"/>
      <c r="L11" s="26"/>
      <c r="M11" s="26"/>
      <c r="N11" s="26"/>
      <c r="O11" s="36"/>
    </row>
    <row r="12" spans="2:15">
      <c r="B12" s="2"/>
      <c r="C12" s="13" t="s">
        <v>756</v>
      </c>
      <c r="D12" s="26"/>
      <c r="E12" s="26"/>
      <c r="F12" s="26"/>
      <c r="G12" s="26"/>
      <c r="H12" s="26"/>
      <c r="I12" s="26"/>
      <c r="J12" s="26"/>
      <c r="K12" s="26"/>
      <c r="L12" s="26"/>
      <c r="M12" s="26"/>
      <c r="N12" s="26"/>
      <c r="O12" s="36"/>
    </row>
    <row r="13" spans="2:15">
      <c r="B13" s="2"/>
      <c r="C13" s="13" t="s">
        <v>757</v>
      </c>
      <c r="D13" s="26"/>
      <c r="E13" s="26"/>
      <c r="F13" s="26"/>
      <c r="G13" s="26"/>
      <c r="H13" s="26"/>
      <c r="I13" s="26"/>
      <c r="J13" s="26"/>
      <c r="K13" s="26"/>
      <c r="L13" s="26"/>
      <c r="M13" s="26"/>
      <c r="N13" s="26"/>
      <c r="O13" s="36"/>
    </row>
    <row r="14" spans="2:15">
      <c r="B14" s="2"/>
      <c r="C14" s="13" t="s">
        <v>758</v>
      </c>
      <c r="D14" s="26"/>
      <c r="E14" s="26"/>
      <c r="F14" s="26"/>
      <c r="G14" s="26"/>
      <c r="H14" s="26"/>
      <c r="I14" s="26"/>
      <c r="J14" s="26"/>
      <c r="K14" s="26"/>
      <c r="L14" s="26"/>
      <c r="M14" s="26"/>
      <c r="N14" s="26"/>
      <c r="O14" s="36"/>
    </row>
    <row r="15" spans="2:15">
      <c r="B15" s="2"/>
      <c r="C15" s="13" t="s">
        <v>759</v>
      </c>
      <c r="D15" s="26"/>
      <c r="E15" s="26"/>
      <c r="F15" s="26"/>
      <c r="G15" s="26"/>
      <c r="H15" s="26"/>
      <c r="I15" s="26"/>
      <c r="J15" s="26"/>
      <c r="K15" s="26"/>
      <c r="L15" s="26"/>
      <c r="M15" s="26"/>
      <c r="N15" s="26"/>
      <c r="O15" s="36"/>
    </row>
    <row r="16" spans="2:15" ht="13.5" thickBot="1">
      <c r="B16" s="3"/>
      <c r="C16" s="14" t="s">
        <v>760</v>
      </c>
      <c r="D16" s="27"/>
      <c r="E16" s="27"/>
      <c r="F16" s="27"/>
      <c r="G16" s="27"/>
      <c r="H16" s="27"/>
      <c r="I16" s="27"/>
      <c r="J16" s="27"/>
      <c r="K16" s="27"/>
      <c r="L16" s="27"/>
      <c r="M16" s="27"/>
      <c r="N16" s="27"/>
      <c r="O16" s="37"/>
    </row>
    <row r="17" spans="2:15" ht="13.5" thickBot="1">
      <c r="D17" s="28"/>
      <c r="E17" s="28"/>
      <c r="F17" s="28"/>
      <c r="G17" s="28"/>
      <c r="H17" s="28"/>
      <c r="I17" s="28"/>
      <c r="J17" s="28"/>
      <c r="K17" s="28"/>
      <c r="L17" s="28"/>
      <c r="M17" s="28"/>
      <c r="N17" s="28"/>
      <c r="O17" s="33"/>
    </row>
    <row r="18" spans="2:15" ht="16.5" thickBot="1">
      <c r="B18" s="9" t="s">
        <v>796</v>
      </c>
      <c r="C18" s="11"/>
      <c r="D18" s="29"/>
      <c r="E18" s="29"/>
      <c r="F18" s="29"/>
      <c r="G18" s="29"/>
      <c r="H18" s="29"/>
      <c r="I18" s="29"/>
      <c r="J18" s="29"/>
      <c r="K18" s="29"/>
      <c r="L18" s="29"/>
      <c r="M18" s="29"/>
      <c r="N18" s="29"/>
      <c r="O18" s="34"/>
    </row>
    <row r="19" spans="2:15">
      <c r="B19" s="6" t="s">
        <v>761</v>
      </c>
      <c r="C19" s="15"/>
      <c r="D19" s="25"/>
      <c r="E19" s="25"/>
      <c r="F19" s="25"/>
      <c r="G19" s="25"/>
      <c r="H19" s="25"/>
      <c r="I19" s="25"/>
      <c r="J19" s="25"/>
      <c r="K19" s="25"/>
      <c r="L19" s="25"/>
      <c r="M19" s="25"/>
      <c r="N19" s="25"/>
      <c r="O19" s="35"/>
    </row>
    <row r="20" spans="2:15">
      <c r="B20" s="4" t="s">
        <v>762</v>
      </c>
      <c r="C20" s="16"/>
      <c r="D20" s="26"/>
      <c r="E20" s="26"/>
      <c r="F20" s="26"/>
      <c r="G20" s="26"/>
      <c r="H20" s="26"/>
      <c r="I20" s="26"/>
      <c r="J20" s="26"/>
      <c r="K20" s="26"/>
      <c r="L20" s="26"/>
      <c r="M20" s="26"/>
      <c r="N20" s="26"/>
      <c r="O20" s="36"/>
    </row>
    <row r="21" spans="2:15">
      <c r="B21" s="4" t="s">
        <v>763</v>
      </c>
      <c r="C21" s="16"/>
      <c r="D21" s="26"/>
      <c r="E21" s="26"/>
      <c r="F21" s="26"/>
      <c r="G21" s="26"/>
      <c r="H21" s="26"/>
      <c r="I21" s="26"/>
      <c r="J21" s="26"/>
      <c r="K21" s="26"/>
      <c r="L21" s="26"/>
      <c r="M21" s="26"/>
      <c r="N21" s="26"/>
      <c r="O21" s="36"/>
    </row>
    <row r="22" spans="2:15">
      <c r="B22" s="4" t="s">
        <v>764</v>
      </c>
      <c r="C22" s="16"/>
      <c r="D22" s="26"/>
      <c r="E22" s="26"/>
      <c r="F22" s="26"/>
      <c r="G22" s="26"/>
      <c r="H22" s="26"/>
      <c r="I22" s="26"/>
      <c r="J22" s="26"/>
      <c r="K22" s="26"/>
      <c r="L22" s="26"/>
      <c r="M22" s="26"/>
      <c r="N22" s="26"/>
      <c r="O22" s="36"/>
    </row>
    <row r="23" spans="2:15">
      <c r="B23" s="4" t="s">
        <v>484</v>
      </c>
      <c r="C23" s="16"/>
      <c r="D23" s="26"/>
      <c r="E23" s="26"/>
      <c r="F23" s="26"/>
      <c r="G23" s="26"/>
      <c r="H23" s="26"/>
      <c r="I23" s="26"/>
      <c r="J23" s="26"/>
      <c r="K23" s="26"/>
      <c r="L23" s="26"/>
      <c r="M23" s="26"/>
      <c r="N23" s="26"/>
      <c r="O23" s="36"/>
    </row>
    <row r="24" spans="2:15">
      <c r="B24" s="4" t="s">
        <v>766</v>
      </c>
      <c r="C24" s="16"/>
      <c r="D24" s="26"/>
      <c r="E24" s="26"/>
      <c r="F24" s="26"/>
      <c r="G24" s="26"/>
      <c r="H24" s="26"/>
      <c r="I24" s="26"/>
      <c r="J24" s="26"/>
      <c r="K24" s="26"/>
      <c r="L24" s="26"/>
      <c r="M24" s="26"/>
      <c r="N24" s="26"/>
      <c r="O24" s="36"/>
    </row>
    <row r="25" spans="2:15">
      <c r="B25" s="4" t="s">
        <v>767</v>
      </c>
      <c r="C25" s="16"/>
      <c r="D25" s="26"/>
      <c r="E25" s="26"/>
      <c r="F25" s="26"/>
      <c r="G25" s="26"/>
      <c r="H25" s="26"/>
      <c r="I25" s="26"/>
      <c r="J25" s="26"/>
      <c r="K25" s="26"/>
      <c r="L25" s="26"/>
      <c r="M25" s="26"/>
      <c r="N25" s="26"/>
      <c r="O25" s="36"/>
    </row>
    <row r="26" spans="2:15">
      <c r="B26" s="4" t="s">
        <v>768</v>
      </c>
      <c r="C26" s="16"/>
      <c r="D26" s="26"/>
      <c r="E26" s="26"/>
      <c r="F26" s="26"/>
      <c r="G26" s="26"/>
      <c r="H26" s="26"/>
      <c r="I26" s="26"/>
      <c r="J26" s="26"/>
      <c r="K26" s="26"/>
      <c r="L26" s="26"/>
      <c r="M26" s="26"/>
      <c r="N26" s="26"/>
      <c r="O26" s="36"/>
    </row>
    <row r="27" spans="2:15">
      <c r="B27" s="4" t="s">
        <v>769</v>
      </c>
      <c r="C27" s="16"/>
      <c r="D27" s="26"/>
      <c r="E27" s="26"/>
      <c r="F27" s="26"/>
      <c r="G27" s="26"/>
      <c r="H27" s="26"/>
      <c r="I27" s="25"/>
      <c r="J27" s="26"/>
      <c r="K27" s="26"/>
      <c r="L27" s="26"/>
      <c r="M27" s="26"/>
      <c r="N27" s="26"/>
      <c r="O27" s="36"/>
    </row>
    <row r="28" spans="2:15">
      <c r="B28" s="4" t="s">
        <v>770</v>
      </c>
      <c r="C28" s="16"/>
      <c r="D28" s="26"/>
      <c r="E28" s="26"/>
      <c r="F28" s="26"/>
      <c r="G28" s="26"/>
      <c r="H28" s="26"/>
      <c r="I28" s="26"/>
      <c r="J28" s="26"/>
      <c r="K28" s="26"/>
      <c r="L28" s="26"/>
      <c r="M28" s="26"/>
      <c r="N28" s="26"/>
      <c r="O28" s="36"/>
    </row>
    <row r="29" spans="2:15" ht="13.5" thickBot="1">
      <c r="B29" s="5" t="s">
        <v>771</v>
      </c>
      <c r="C29" s="17"/>
      <c r="D29" s="39"/>
      <c r="E29" s="27"/>
      <c r="F29" s="27"/>
      <c r="G29" s="27"/>
      <c r="H29" s="27"/>
      <c r="I29" s="27"/>
      <c r="J29" s="27"/>
      <c r="K29" s="27"/>
      <c r="L29" s="27"/>
      <c r="M29" s="27"/>
      <c r="N29" s="27"/>
      <c r="O29" s="37"/>
    </row>
    <row r="30" spans="2:15" ht="13.5" thickBot="1">
      <c r="D30" s="28"/>
      <c r="E30" s="28"/>
      <c r="F30" s="28"/>
      <c r="G30" s="28"/>
      <c r="H30" s="28"/>
      <c r="I30" s="28"/>
      <c r="J30" s="28"/>
      <c r="K30" s="28"/>
      <c r="L30" s="28"/>
      <c r="M30" s="28"/>
      <c r="N30" s="28"/>
      <c r="O30" s="33"/>
    </row>
    <row r="31" spans="2:15" ht="16.5" thickBot="1">
      <c r="B31" s="10" t="s">
        <v>772</v>
      </c>
      <c r="C31" s="11"/>
      <c r="D31" s="29"/>
      <c r="E31" s="29"/>
      <c r="F31" s="29"/>
      <c r="G31" s="29"/>
      <c r="H31" s="29"/>
      <c r="I31" s="29"/>
      <c r="J31" s="29"/>
      <c r="K31" s="29"/>
      <c r="L31" s="29"/>
      <c r="M31" s="29"/>
      <c r="N31" s="29"/>
      <c r="O31" s="34"/>
    </row>
    <row r="32" spans="2:15">
      <c r="B32" s="310" t="s">
        <v>773</v>
      </c>
      <c r="C32" s="311"/>
      <c r="D32" s="25"/>
      <c r="E32" s="25"/>
      <c r="F32" s="25"/>
      <c r="G32" s="25"/>
      <c r="H32" s="25"/>
      <c r="I32" s="25"/>
      <c r="J32" s="25"/>
      <c r="K32" s="25"/>
      <c r="L32" s="25"/>
      <c r="M32" s="25"/>
      <c r="N32" s="25"/>
      <c r="O32" s="35"/>
    </row>
    <row r="33" spans="2:15">
      <c r="B33" s="308" t="s">
        <v>774</v>
      </c>
      <c r="C33" s="309"/>
      <c r="D33" s="26"/>
      <c r="E33" s="26"/>
      <c r="F33" s="26"/>
      <c r="G33" s="26"/>
      <c r="H33" s="26"/>
      <c r="I33" s="26"/>
      <c r="J33" s="26"/>
      <c r="K33" s="26"/>
      <c r="L33" s="26"/>
      <c r="M33" s="26"/>
      <c r="N33" s="26"/>
      <c r="O33" s="36"/>
    </row>
    <row r="34" spans="2:15">
      <c r="B34" s="308" t="s">
        <v>775</v>
      </c>
      <c r="C34" s="309"/>
      <c r="D34" s="26"/>
      <c r="E34" s="26"/>
      <c r="F34" s="26"/>
      <c r="G34" s="26"/>
      <c r="H34" s="26"/>
      <c r="I34" s="26"/>
      <c r="J34" s="26"/>
      <c r="K34" s="26"/>
      <c r="L34" s="26"/>
      <c r="M34" s="26"/>
      <c r="N34" s="26"/>
      <c r="O34" s="36"/>
    </row>
    <row r="35" spans="2:15">
      <c r="B35" s="308" t="s">
        <v>776</v>
      </c>
      <c r="C35" s="309"/>
      <c r="D35" s="26"/>
      <c r="E35" s="26"/>
      <c r="F35" s="26"/>
      <c r="G35" s="26"/>
      <c r="H35" s="26"/>
      <c r="I35" s="26"/>
      <c r="J35" s="26"/>
      <c r="K35" s="26"/>
      <c r="L35" s="26"/>
      <c r="M35" s="26"/>
      <c r="N35" s="26"/>
      <c r="O35" s="36"/>
    </row>
    <row r="36" spans="2:15">
      <c r="B36" s="308" t="s">
        <v>777</v>
      </c>
      <c r="C36" s="309"/>
      <c r="D36" s="26"/>
      <c r="E36" s="26"/>
      <c r="F36" s="26"/>
      <c r="G36" s="26"/>
      <c r="H36" s="26"/>
      <c r="I36" s="26"/>
      <c r="J36" s="26"/>
      <c r="K36" s="26"/>
      <c r="L36" s="26"/>
      <c r="M36" s="26"/>
      <c r="N36" s="26"/>
      <c r="O36" s="36"/>
    </row>
    <row r="37" spans="2:15">
      <c r="B37" s="308" t="s">
        <v>778</v>
      </c>
      <c r="C37" s="309"/>
      <c r="D37" s="26"/>
      <c r="E37" s="26"/>
      <c r="F37" s="26"/>
      <c r="G37" s="26"/>
      <c r="H37" s="26"/>
      <c r="I37" s="26"/>
      <c r="J37" s="26"/>
      <c r="K37" s="26"/>
      <c r="L37" s="26"/>
      <c r="M37" s="26"/>
      <c r="N37" s="26"/>
      <c r="O37" s="36"/>
    </row>
    <row r="38" spans="2:15">
      <c r="B38" s="308" t="s">
        <v>779</v>
      </c>
      <c r="C38" s="309"/>
      <c r="D38" s="26"/>
      <c r="E38" s="26"/>
      <c r="F38" s="26"/>
      <c r="G38" s="26"/>
      <c r="H38" s="26"/>
      <c r="I38" s="26"/>
      <c r="J38" s="26"/>
      <c r="K38" s="26"/>
      <c r="L38" s="26"/>
      <c r="M38" s="26"/>
      <c r="N38" s="26"/>
      <c r="O38" s="36"/>
    </row>
    <row r="39" spans="2:15">
      <c r="B39" s="308" t="s">
        <v>780</v>
      </c>
      <c r="C39" s="309"/>
      <c r="D39" s="26"/>
      <c r="E39" s="26"/>
      <c r="F39" s="26"/>
      <c r="G39" s="26"/>
      <c r="H39" s="26"/>
      <c r="I39" s="26"/>
      <c r="J39" s="26"/>
      <c r="K39" s="26"/>
      <c r="L39" s="26"/>
      <c r="M39" s="26"/>
      <c r="N39" s="26"/>
      <c r="O39" s="36"/>
    </row>
    <row r="40" spans="2:15">
      <c r="B40" s="308" t="s">
        <v>781</v>
      </c>
      <c r="C40" s="309"/>
      <c r="D40" s="26"/>
      <c r="E40" s="26"/>
      <c r="F40" s="26"/>
      <c r="G40" s="26"/>
      <c r="H40" s="26"/>
      <c r="I40" s="26"/>
      <c r="J40" s="26"/>
      <c r="K40" s="26"/>
      <c r="L40" s="26"/>
      <c r="M40" s="26"/>
      <c r="N40" s="26"/>
      <c r="O40" s="36"/>
    </row>
    <row r="41" spans="2:15">
      <c r="B41" s="308" t="s">
        <v>782</v>
      </c>
      <c r="C41" s="309"/>
      <c r="D41" s="26"/>
      <c r="E41" s="26"/>
      <c r="F41" s="26"/>
      <c r="G41" s="26"/>
      <c r="H41" s="26"/>
      <c r="I41" s="26"/>
      <c r="J41" s="26"/>
      <c r="K41" s="26"/>
      <c r="L41" s="26"/>
      <c r="M41" s="26"/>
      <c r="N41" s="26"/>
      <c r="O41" s="36"/>
    </row>
    <row r="42" spans="2:15">
      <c r="B42" s="308" t="s">
        <v>783</v>
      </c>
      <c r="C42" s="309"/>
      <c r="D42" s="26"/>
      <c r="E42" s="26"/>
      <c r="F42" s="26"/>
      <c r="G42" s="26"/>
      <c r="H42" s="26"/>
      <c r="I42" s="26"/>
      <c r="J42" s="26"/>
      <c r="K42" s="26"/>
      <c r="L42" s="26"/>
      <c r="M42" s="26"/>
      <c r="N42" s="26"/>
      <c r="O42" s="36"/>
    </row>
    <row r="43" spans="2:15">
      <c r="B43" s="308" t="s">
        <v>784</v>
      </c>
      <c r="C43" s="309"/>
      <c r="D43" s="26"/>
      <c r="E43" s="26"/>
      <c r="F43" s="26"/>
      <c r="G43" s="26"/>
      <c r="H43" s="26"/>
      <c r="I43" s="26"/>
      <c r="J43" s="26"/>
      <c r="K43" s="26"/>
      <c r="L43" s="26"/>
      <c r="M43" s="26"/>
      <c r="N43" s="26"/>
      <c r="O43" s="36"/>
    </row>
    <row r="44" spans="2:15">
      <c r="B44" s="308" t="s">
        <v>785</v>
      </c>
      <c r="C44" s="309"/>
      <c r="D44" s="26"/>
      <c r="E44" s="26"/>
      <c r="F44" s="26"/>
      <c r="G44" s="26"/>
      <c r="H44" s="26"/>
      <c r="I44" s="26"/>
      <c r="J44" s="26"/>
      <c r="K44" s="26"/>
      <c r="L44" s="26"/>
      <c r="M44" s="26"/>
      <c r="N44" s="26"/>
      <c r="O44" s="36"/>
    </row>
    <row r="45" spans="2:15">
      <c r="B45" s="308" t="s">
        <v>786</v>
      </c>
      <c r="C45" s="309"/>
      <c r="D45" s="26"/>
      <c r="E45" s="26"/>
      <c r="F45" s="26"/>
      <c r="G45" s="26"/>
      <c r="H45" s="26"/>
      <c r="I45" s="26"/>
      <c r="J45" s="26"/>
      <c r="K45" s="26"/>
      <c r="L45" s="26"/>
      <c r="M45" s="26"/>
      <c r="N45" s="26"/>
      <c r="O45" s="36"/>
    </row>
    <row r="46" spans="2:15">
      <c r="B46" s="308" t="s">
        <v>787</v>
      </c>
      <c r="C46" s="309"/>
      <c r="D46" s="26"/>
      <c r="E46" s="26"/>
      <c r="F46" s="26"/>
      <c r="G46" s="26"/>
      <c r="H46" s="26"/>
      <c r="I46" s="26"/>
      <c r="J46" s="26"/>
      <c r="K46" s="26"/>
      <c r="L46" s="26"/>
      <c r="M46" s="26"/>
      <c r="N46" s="26"/>
      <c r="O46" s="36"/>
    </row>
    <row r="47" spans="2:15">
      <c r="B47" s="308" t="s">
        <v>788</v>
      </c>
      <c r="C47" s="309"/>
      <c r="D47" s="26"/>
      <c r="E47" s="26"/>
      <c r="F47" s="26"/>
      <c r="G47" s="26"/>
      <c r="H47" s="26"/>
      <c r="I47" s="26"/>
      <c r="J47" s="26"/>
      <c r="K47" s="26"/>
      <c r="L47" s="26"/>
      <c r="M47" s="26"/>
      <c r="N47" s="26"/>
      <c r="O47" s="36"/>
    </row>
    <row r="48" spans="2:15">
      <c r="B48" s="308" t="s">
        <v>789</v>
      </c>
      <c r="C48" s="309"/>
      <c r="D48" s="26"/>
      <c r="E48" s="26"/>
      <c r="F48" s="26"/>
      <c r="G48" s="26"/>
      <c r="H48" s="26"/>
      <c r="I48" s="26"/>
      <c r="J48" s="26"/>
      <c r="K48" s="26"/>
      <c r="L48" s="26"/>
      <c r="M48" s="26"/>
      <c r="N48" s="26"/>
      <c r="O48" s="36"/>
    </row>
    <row r="49" spans="2:15" ht="12.75" customHeight="1">
      <c r="B49" s="308" t="s">
        <v>790</v>
      </c>
      <c r="C49" s="309"/>
      <c r="D49" s="26"/>
      <c r="E49" s="26"/>
      <c r="F49" s="26"/>
      <c r="G49" s="26"/>
      <c r="H49" s="26"/>
      <c r="I49" s="26"/>
      <c r="J49" s="26"/>
      <c r="K49" s="26"/>
      <c r="L49" s="26"/>
      <c r="M49" s="26"/>
      <c r="N49" s="26"/>
      <c r="O49" s="36"/>
    </row>
    <row r="50" spans="2:15">
      <c r="B50" s="308" t="s">
        <v>791</v>
      </c>
      <c r="C50" s="309"/>
      <c r="D50" s="26"/>
      <c r="E50" s="26"/>
      <c r="F50" s="26"/>
      <c r="G50" s="26"/>
      <c r="H50" s="26"/>
      <c r="I50" s="26"/>
      <c r="J50" s="26"/>
      <c r="K50" s="26"/>
      <c r="L50" s="26"/>
      <c r="M50" s="26"/>
      <c r="N50" s="26"/>
      <c r="O50" s="36"/>
    </row>
    <row r="51" spans="2:15" ht="13.5" thickBot="1">
      <c r="D51" s="28"/>
      <c r="E51" s="28"/>
      <c r="F51" s="28"/>
      <c r="G51" s="28"/>
      <c r="H51" s="28"/>
      <c r="I51" s="28"/>
      <c r="J51" s="28"/>
      <c r="K51" s="28"/>
      <c r="L51" s="28"/>
      <c r="M51" s="28"/>
      <c r="N51" s="28"/>
      <c r="O51" s="33"/>
    </row>
    <row r="52" spans="2:15" ht="16.5" thickBot="1">
      <c r="B52" s="40" t="s">
        <v>641</v>
      </c>
      <c r="C52" s="41"/>
      <c r="D52" s="29"/>
      <c r="E52" s="29"/>
      <c r="F52" s="29"/>
      <c r="G52" s="29"/>
      <c r="H52" s="29"/>
      <c r="I52" s="29"/>
      <c r="J52" s="29"/>
      <c r="K52" s="29"/>
      <c r="L52" s="29"/>
      <c r="M52" s="29"/>
      <c r="N52" s="29"/>
      <c r="O52" s="34"/>
    </row>
    <row r="53" spans="2:15" ht="22.5" customHeight="1">
      <c r="B53" s="321" t="s">
        <v>642</v>
      </c>
      <c r="C53" s="322"/>
      <c r="D53" s="26"/>
      <c r="E53" s="26"/>
      <c r="F53" s="26"/>
      <c r="G53" s="26"/>
      <c r="H53" s="26"/>
      <c r="I53" s="26"/>
      <c r="J53" s="26"/>
      <c r="K53" s="26"/>
      <c r="L53" s="26"/>
      <c r="M53" s="26"/>
      <c r="N53" s="26"/>
      <c r="O53" s="36"/>
    </row>
    <row r="54" spans="2:15" ht="22.5" customHeight="1">
      <c r="B54" s="313" t="s">
        <v>645</v>
      </c>
      <c r="C54" s="314"/>
      <c r="D54" s="26"/>
      <c r="E54" s="26"/>
      <c r="F54" s="26"/>
      <c r="G54" s="26"/>
      <c r="H54" s="26"/>
      <c r="I54" s="26"/>
      <c r="J54" s="26"/>
      <c r="K54" s="26"/>
      <c r="L54" s="26"/>
      <c r="M54" s="26"/>
      <c r="N54" s="26"/>
      <c r="O54" s="36"/>
    </row>
    <row r="55" spans="2:15" ht="22.5" customHeight="1">
      <c r="B55" s="313" t="s">
        <v>643</v>
      </c>
      <c r="C55" s="331"/>
      <c r="D55" s="26"/>
      <c r="E55" s="26"/>
      <c r="F55" s="26"/>
      <c r="G55" s="26"/>
      <c r="H55" s="26"/>
      <c r="I55" s="26"/>
      <c r="J55" s="26"/>
      <c r="K55" s="26"/>
      <c r="L55" s="26"/>
      <c r="M55" s="26"/>
      <c r="N55" s="26"/>
      <c r="O55" s="36"/>
    </row>
    <row r="56" spans="2:15" ht="22.5" customHeight="1">
      <c r="B56" s="313" t="s">
        <v>644</v>
      </c>
      <c r="C56" s="331"/>
      <c r="D56" s="26"/>
      <c r="E56" s="26"/>
      <c r="F56" s="26"/>
      <c r="G56" s="26"/>
      <c r="H56" s="26"/>
      <c r="I56" s="26"/>
      <c r="J56" s="26"/>
      <c r="K56" s="26"/>
      <c r="L56" s="26"/>
      <c r="M56" s="26"/>
      <c r="N56" s="26"/>
      <c r="O56" s="36"/>
    </row>
    <row r="57" spans="2:15">
      <c r="B57" s="313" t="s">
        <v>647</v>
      </c>
      <c r="C57" s="314"/>
      <c r="D57" s="26"/>
      <c r="E57" s="26"/>
      <c r="F57" s="26"/>
      <c r="G57" s="26"/>
      <c r="H57" s="26"/>
      <c r="I57" s="26"/>
      <c r="J57" s="26"/>
      <c r="K57" s="26"/>
      <c r="L57" s="26"/>
      <c r="M57" s="26"/>
      <c r="N57" s="26"/>
      <c r="O57" s="36"/>
    </row>
    <row r="58" spans="2:15">
      <c r="B58" s="313" t="s">
        <v>646</v>
      </c>
      <c r="C58" s="314"/>
      <c r="D58" s="26"/>
      <c r="E58" s="26"/>
      <c r="F58" s="26"/>
      <c r="G58" s="26"/>
      <c r="H58" s="26"/>
      <c r="I58" s="26"/>
      <c r="J58" s="26"/>
      <c r="K58" s="26"/>
      <c r="L58" s="26"/>
      <c r="M58" s="26"/>
      <c r="N58" s="26"/>
      <c r="O58" s="36"/>
    </row>
    <row r="59" spans="2:15" ht="22.5" customHeight="1">
      <c r="B59" s="313" t="s">
        <v>649</v>
      </c>
      <c r="C59" s="314"/>
      <c r="D59" s="26"/>
      <c r="E59" s="26"/>
      <c r="F59" s="26"/>
      <c r="G59" s="26"/>
      <c r="H59" s="26"/>
      <c r="I59" s="26"/>
      <c r="J59" s="26"/>
      <c r="K59" s="26"/>
      <c r="L59" s="26"/>
      <c r="M59" s="26"/>
      <c r="N59" s="26"/>
      <c r="O59" s="36"/>
    </row>
    <row r="60" spans="2:15" ht="22.5" customHeight="1">
      <c r="B60" s="313" t="s">
        <v>650</v>
      </c>
      <c r="C60" s="314"/>
      <c r="D60" s="26"/>
      <c r="E60" s="26"/>
      <c r="F60" s="26"/>
      <c r="G60" s="26"/>
      <c r="H60" s="26"/>
      <c r="I60" s="26"/>
      <c r="J60" s="26"/>
      <c r="K60" s="26"/>
      <c r="L60" s="26"/>
      <c r="M60" s="26"/>
      <c r="N60" s="26"/>
      <c r="O60" s="36"/>
    </row>
    <row r="61" spans="2:15" ht="22.5" customHeight="1">
      <c r="B61" s="313" t="s">
        <v>651</v>
      </c>
      <c r="C61" s="331"/>
      <c r="D61" s="26"/>
      <c r="E61" s="26"/>
      <c r="F61" s="26"/>
      <c r="G61" s="26"/>
      <c r="H61" s="26"/>
      <c r="I61" s="26"/>
      <c r="J61" s="26"/>
      <c r="K61" s="26"/>
      <c r="L61" s="26"/>
      <c r="M61" s="26"/>
      <c r="N61" s="26"/>
      <c r="O61" s="36"/>
    </row>
    <row r="62" spans="2:15" ht="22.5" customHeight="1" thickBot="1">
      <c r="B62" s="316" t="s">
        <v>648</v>
      </c>
      <c r="C62" s="317"/>
      <c r="D62" s="27"/>
      <c r="E62" s="27"/>
      <c r="F62" s="27"/>
      <c r="G62" s="27"/>
      <c r="H62" s="27"/>
      <c r="I62" s="27"/>
      <c r="J62" s="27"/>
      <c r="K62" s="27"/>
      <c r="L62" s="27"/>
      <c r="M62" s="27"/>
      <c r="N62" s="27"/>
      <c r="O62" s="37"/>
    </row>
  </sheetData>
  <mergeCells count="30">
    <mergeCell ref="B35:C35"/>
    <mergeCell ref="B46:C46"/>
    <mergeCell ref="B62:C62"/>
    <mergeCell ref="B48:C48"/>
    <mergeCell ref="B49:C49"/>
    <mergeCell ref="B50:C50"/>
    <mergeCell ref="B55:C55"/>
    <mergeCell ref="B53:C53"/>
    <mergeCell ref="B54:C54"/>
    <mergeCell ref="B60:C60"/>
    <mergeCell ref="B61:C61"/>
    <mergeCell ref="B58:C58"/>
    <mergeCell ref="B59:C59"/>
    <mergeCell ref="B57:C57"/>
    <mergeCell ref="D2:E2"/>
    <mergeCell ref="B47:C47"/>
    <mergeCell ref="B56:C56"/>
    <mergeCell ref="B36:C36"/>
    <mergeCell ref="B37:C37"/>
    <mergeCell ref="B38:C38"/>
    <mergeCell ref="B39:C39"/>
    <mergeCell ref="B40:C40"/>
    <mergeCell ref="B42:C42"/>
    <mergeCell ref="B43:C43"/>
    <mergeCell ref="B44:C44"/>
    <mergeCell ref="B45:C45"/>
    <mergeCell ref="B41:C41"/>
    <mergeCell ref="B32:C32"/>
    <mergeCell ref="B33:C33"/>
    <mergeCell ref="B34:C34"/>
  </mergeCells>
  <phoneticPr fontId="3" type="noConversion"/>
  <pageMargins left="0.75" right="0.75" top="1" bottom="1" header="0.5" footer="0.5"/>
  <pageSetup paperSize="126" orientation="portrait" r:id="rId1"/>
  <headerFooter alignWithMargins="0"/>
  <drawing r:id="rId2"/>
</worksheet>
</file>

<file path=xl/worksheets/sheet9.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B2:O62"/>
  <sheetViews>
    <sheetView workbookViewId="0">
      <pane xSplit="3" ySplit="4" topLeftCell="D5" activePane="bottomRight" state="frozen"/>
      <selection pane="topRight" activeCell="D1" sqref="D1"/>
      <selection pane="bottomLeft" activeCell="A5" sqref="A5"/>
      <selection pane="bottomRight" activeCell="D5" sqref="D5"/>
    </sheetView>
  </sheetViews>
  <sheetFormatPr defaultColWidth="8.85546875" defaultRowHeight="12.75"/>
  <cols>
    <col min="1" max="1" width="1.85546875" customWidth="1"/>
    <col min="3" max="3" width="13.42578125" customWidth="1"/>
    <col min="4" max="6" width="20.28515625" style="30" customWidth="1"/>
    <col min="7" max="10" width="19" style="30" customWidth="1"/>
    <col min="11" max="12" width="19.42578125" style="30" customWidth="1"/>
    <col min="13" max="13" width="19" style="30" customWidth="1"/>
    <col min="14" max="14" width="20.42578125" style="30" customWidth="1"/>
    <col min="15" max="15" width="19" style="30" bestFit="1" customWidth="1"/>
  </cols>
  <sheetData>
    <row r="2" spans="2:15" ht="23.25">
      <c r="D2" s="324" t="s">
        <v>632</v>
      </c>
      <c r="E2" s="324"/>
    </row>
    <row r="3" spans="2:15" ht="13.5" thickBot="1"/>
    <row r="4" spans="2:15" ht="13.5" thickBot="1">
      <c r="D4" s="38" t="s">
        <v>797</v>
      </c>
      <c r="E4" s="38" t="s">
        <v>798</v>
      </c>
      <c r="F4" s="38" t="s">
        <v>635</v>
      </c>
      <c r="G4" s="38" t="s">
        <v>636</v>
      </c>
      <c r="H4" s="38" t="s">
        <v>637</v>
      </c>
      <c r="I4" s="38" t="s">
        <v>633</v>
      </c>
      <c r="J4" s="38" t="s">
        <v>638</v>
      </c>
      <c r="K4" s="38" t="s">
        <v>639</v>
      </c>
      <c r="L4" s="38" t="s">
        <v>634</v>
      </c>
      <c r="M4" s="38" t="s">
        <v>801</v>
      </c>
      <c r="N4" s="38" t="s">
        <v>640</v>
      </c>
      <c r="O4" s="31" t="s">
        <v>715</v>
      </c>
    </row>
    <row r="5" spans="2:15" ht="16.5" thickBot="1">
      <c r="B5" s="8" t="s">
        <v>749</v>
      </c>
      <c r="C5" s="11"/>
      <c r="D5" s="29"/>
      <c r="E5" s="29"/>
      <c r="F5" s="29"/>
      <c r="G5" s="29"/>
      <c r="H5" s="29"/>
      <c r="I5" s="29"/>
      <c r="J5" s="29"/>
      <c r="K5" s="29"/>
      <c r="L5" s="29"/>
      <c r="M5" s="29"/>
      <c r="N5" s="29"/>
      <c r="O5" s="32"/>
    </row>
    <row r="6" spans="2:15">
      <c r="B6" s="7"/>
      <c r="C6" s="12" t="s">
        <v>750</v>
      </c>
      <c r="D6" s="25"/>
      <c r="E6" s="25" t="s">
        <v>554</v>
      </c>
      <c r="F6" s="25"/>
      <c r="G6" s="25"/>
      <c r="H6" s="25"/>
      <c r="I6" s="25" t="s">
        <v>653</v>
      </c>
      <c r="J6" s="25"/>
      <c r="K6" s="25"/>
      <c r="L6" s="25"/>
      <c r="M6" s="25" t="s">
        <v>554</v>
      </c>
      <c r="N6" s="25" t="s">
        <v>677</v>
      </c>
      <c r="O6" s="35" t="s">
        <v>807</v>
      </c>
    </row>
    <row r="7" spans="2:15">
      <c r="B7" s="2"/>
      <c r="C7" s="13" t="s">
        <v>751</v>
      </c>
      <c r="D7" s="26"/>
      <c r="E7" s="26" t="s">
        <v>592</v>
      </c>
      <c r="F7" s="26"/>
      <c r="G7" s="26"/>
      <c r="H7" s="26"/>
      <c r="I7" s="26" t="s">
        <v>804</v>
      </c>
      <c r="J7" s="26"/>
      <c r="K7" s="26"/>
      <c r="L7" s="26"/>
      <c r="M7" s="26" t="s">
        <v>555</v>
      </c>
      <c r="N7" s="26" t="s">
        <v>804</v>
      </c>
      <c r="O7" s="36" t="s">
        <v>811</v>
      </c>
    </row>
    <row r="8" spans="2:15">
      <c r="B8" s="2"/>
      <c r="C8" s="13" t="s">
        <v>752</v>
      </c>
      <c r="D8" s="26"/>
      <c r="E8" s="26" t="s">
        <v>555</v>
      </c>
      <c r="F8" s="26"/>
      <c r="G8" s="26"/>
      <c r="H8" s="26"/>
      <c r="I8" s="26" t="s">
        <v>837</v>
      </c>
      <c r="J8" s="26"/>
      <c r="K8" s="26"/>
      <c r="L8" s="26"/>
      <c r="M8" s="26" t="s">
        <v>556</v>
      </c>
      <c r="N8" s="26" t="s">
        <v>807</v>
      </c>
      <c r="O8" s="36" t="s">
        <v>809</v>
      </c>
    </row>
    <row r="9" spans="2:15">
      <c r="B9" s="2"/>
      <c r="C9" s="13" t="s">
        <v>753</v>
      </c>
      <c r="D9" s="26"/>
      <c r="E9" s="26" t="s">
        <v>561</v>
      </c>
      <c r="F9" s="26"/>
      <c r="G9" s="26"/>
      <c r="H9" s="26"/>
      <c r="I9" s="26" t="s">
        <v>806</v>
      </c>
      <c r="J9" s="26"/>
      <c r="K9" s="26"/>
      <c r="L9" s="26"/>
      <c r="M9" s="26" t="s">
        <v>557</v>
      </c>
      <c r="N9" s="26" t="s">
        <v>678</v>
      </c>
      <c r="O9" s="36" t="s">
        <v>806</v>
      </c>
    </row>
    <row r="10" spans="2:15">
      <c r="B10" s="2"/>
      <c r="C10" s="13" t="s">
        <v>754</v>
      </c>
      <c r="D10" s="26"/>
      <c r="E10" s="26" t="s">
        <v>558</v>
      </c>
      <c r="F10" s="26"/>
      <c r="G10" s="26"/>
      <c r="H10" s="26"/>
      <c r="I10" s="26" t="s">
        <v>808</v>
      </c>
      <c r="J10" s="26"/>
      <c r="K10" s="26"/>
      <c r="L10" s="26"/>
      <c r="M10" s="26" t="s">
        <v>558</v>
      </c>
      <c r="N10" s="26" t="s">
        <v>809</v>
      </c>
      <c r="O10" s="36" t="s">
        <v>804</v>
      </c>
    </row>
    <row r="11" spans="2:15">
      <c r="B11" s="2"/>
      <c r="C11" s="13" t="s">
        <v>755</v>
      </c>
      <c r="D11" s="26"/>
      <c r="E11" s="26" t="s">
        <v>593</v>
      </c>
      <c r="F11" s="26"/>
      <c r="G11" s="26"/>
      <c r="H11" s="26"/>
      <c r="I11" s="26" t="s">
        <v>654</v>
      </c>
      <c r="J11" s="26"/>
      <c r="K11" s="26"/>
      <c r="L11" s="26"/>
      <c r="M11" s="26" t="s">
        <v>559</v>
      </c>
      <c r="N11" s="26" t="s">
        <v>803</v>
      </c>
      <c r="O11" s="36" t="s">
        <v>837</v>
      </c>
    </row>
    <row r="12" spans="2:15">
      <c r="B12" s="2"/>
      <c r="C12" s="13" t="s">
        <v>756</v>
      </c>
      <c r="D12" s="26"/>
      <c r="E12" s="26" t="s">
        <v>594</v>
      </c>
      <c r="F12" s="26"/>
      <c r="G12" s="26"/>
      <c r="H12" s="26"/>
      <c r="I12" s="26" t="s">
        <v>809</v>
      </c>
      <c r="J12" s="26"/>
      <c r="K12" s="26"/>
      <c r="L12" s="26"/>
      <c r="M12" s="26" t="s">
        <v>560</v>
      </c>
      <c r="N12" s="26" t="s">
        <v>837</v>
      </c>
      <c r="O12" s="36" t="s">
        <v>803</v>
      </c>
    </row>
    <row r="13" spans="2:15">
      <c r="B13" s="2"/>
      <c r="C13" s="13" t="s">
        <v>757</v>
      </c>
      <c r="D13" s="26"/>
      <c r="E13" s="26" t="s">
        <v>595</v>
      </c>
      <c r="F13" s="26"/>
      <c r="G13" s="26"/>
      <c r="H13" s="26"/>
      <c r="I13" s="26" t="s">
        <v>652</v>
      </c>
      <c r="J13" s="26"/>
      <c r="K13" s="26"/>
      <c r="L13" s="26"/>
      <c r="M13" s="26" t="s">
        <v>561</v>
      </c>
      <c r="N13" s="26" t="s">
        <v>808</v>
      </c>
      <c r="O13" s="36" t="s">
        <v>808</v>
      </c>
    </row>
    <row r="14" spans="2:15">
      <c r="B14" s="2"/>
      <c r="C14" s="13" t="s">
        <v>758</v>
      </c>
      <c r="D14" s="26"/>
      <c r="E14" s="26" t="s">
        <v>562</v>
      </c>
      <c r="F14" s="26"/>
      <c r="G14" s="26"/>
      <c r="H14" s="26"/>
      <c r="I14" s="26" t="s">
        <v>805</v>
      </c>
      <c r="J14" s="26"/>
      <c r="K14" s="26"/>
      <c r="L14" s="26"/>
      <c r="M14" s="26" t="s">
        <v>562</v>
      </c>
      <c r="N14" s="26" t="s">
        <v>805</v>
      </c>
      <c r="O14" s="36" t="s">
        <v>655</v>
      </c>
    </row>
    <row r="15" spans="2:15">
      <c r="B15" s="2"/>
      <c r="C15" s="13" t="s">
        <v>759</v>
      </c>
      <c r="D15" s="26"/>
      <c r="E15" s="26" t="s">
        <v>559</v>
      </c>
      <c r="F15" s="26"/>
      <c r="G15" s="26"/>
      <c r="H15" s="26"/>
      <c r="I15" s="26" t="s">
        <v>655</v>
      </c>
      <c r="J15" s="26"/>
      <c r="K15" s="26"/>
      <c r="L15" s="26"/>
      <c r="M15" s="26" t="s">
        <v>563</v>
      </c>
      <c r="N15" s="26" t="s">
        <v>652</v>
      </c>
      <c r="O15" s="36" t="s">
        <v>805</v>
      </c>
    </row>
    <row r="16" spans="2:15" ht="13.5" thickBot="1">
      <c r="B16" s="3"/>
      <c r="C16" s="14" t="s">
        <v>760</v>
      </c>
      <c r="D16" s="27"/>
      <c r="E16" s="27" t="s">
        <v>596</v>
      </c>
      <c r="F16" s="27"/>
      <c r="G16" s="27"/>
      <c r="H16" s="27"/>
      <c r="I16" s="27" t="s">
        <v>803</v>
      </c>
      <c r="J16" s="27"/>
      <c r="K16" s="27"/>
      <c r="L16" s="27"/>
      <c r="M16" s="27" t="s">
        <v>564</v>
      </c>
      <c r="N16" s="27" t="s">
        <v>806</v>
      </c>
      <c r="O16" s="37" t="s">
        <v>810</v>
      </c>
    </row>
    <row r="17" spans="2:15" ht="13.5" thickBot="1">
      <c r="D17" s="28"/>
      <c r="E17" s="28"/>
      <c r="F17" s="28"/>
      <c r="G17" s="28"/>
      <c r="H17" s="28"/>
      <c r="I17" s="28"/>
      <c r="J17" s="28"/>
      <c r="K17" s="28"/>
      <c r="L17" s="28"/>
      <c r="M17" s="28"/>
      <c r="N17" s="28"/>
      <c r="O17" s="33"/>
    </row>
    <row r="18" spans="2:15" ht="16.5" thickBot="1">
      <c r="B18" s="9" t="s">
        <v>796</v>
      </c>
      <c r="C18" s="11"/>
      <c r="D18" s="29"/>
      <c r="E18" s="29"/>
      <c r="F18" s="29"/>
      <c r="G18" s="29"/>
      <c r="H18" s="29"/>
      <c r="I18" s="29"/>
      <c r="J18" s="29"/>
      <c r="K18" s="29"/>
      <c r="L18" s="29"/>
      <c r="M18" s="29"/>
      <c r="N18" s="29"/>
      <c r="O18" s="34"/>
    </row>
    <row r="19" spans="2:15">
      <c r="B19" s="6" t="s">
        <v>761</v>
      </c>
      <c r="C19" s="15"/>
      <c r="D19" s="25"/>
      <c r="E19" s="25" t="s">
        <v>561</v>
      </c>
      <c r="F19" s="25"/>
      <c r="G19" s="25"/>
      <c r="H19" s="25"/>
      <c r="I19" s="25" t="s">
        <v>653</v>
      </c>
      <c r="J19" s="25"/>
      <c r="K19" s="25"/>
      <c r="L19" s="25"/>
      <c r="M19" s="25" t="s">
        <v>556</v>
      </c>
      <c r="N19" s="25" t="s">
        <v>807</v>
      </c>
      <c r="O19" s="35" t="s">
        <v>807</v>
      </c>
    </row>
    <row r="20" spans="2:15">
      <c r="B20" s="4" t="s">
        <v>762</v>
      </c>
      <c r="C20" s="16"/>
      <c r="D20" s="26"/>
      <c r="E20" s="26" t="s">
        <v>554</v>
      </c>
      <c r="F20" s="26"/>
      <c r="G20" s="26"/>
      <c r="H20" s="26"/>
      <c r="I20" s="26" t="s">
        <v>837</v>
      </c>
      <c r="J20" s="26"/>
      <c r="K20" s="26"/>
      <c r="L20" s="26"/>
      <c r="M20" s="26" t="s">
        <v>554</v>
      </c>
      <c r="N20" s="26" t="s">
        <v>677</v>
      </c>
      <c r="O20" s="36" t="s">
        <v>811</v>
      </c>
    </row>
    <row r="21" spans="2:15">
      <c r="B21" s="4" t="s">
        <v>763</v>
      </c>
      <c r="C21" s="16"/>
      <c r="D21" s="26"/>
      <c r="E21" s="26" t="s">
        <v>596</v>
      </c>
      <c r="F21" s="26"/>
      <c r="G21" s="26"/>
      <c r="H21" s="26"/>
      <c r="I21" s="26" t="s">
        <v>656</v>
      </c>
      <c r="J21" s="26"/>
      <c r="K21" s="26"/>
      <c r="L21" s="26"/>
      <c r="M21" s="26" t="s">
        <v>565</v>
      </c>
      <c r="N21" s="26" t="s">
        <v>529</v>
      </c>
      <c r="O21" s="36" t="s">
        <v>745</v>
      </c>
    </row>
    <row r="22" spans="2:15">
      <c r="B22" s="4" t="s">
        <v>764</v>
      </c>
      <c r="C22" s="16"/>
      <c r="D22" s="26"/>
      <c r="E22" s="26" t="s">
        <v>555</v>
      </c>
      <c r="F22" s="26"/>
      <c r="G22" s="26"/>
      <c r="H22" s="26"/>
      <c r="I22" s="26" t="s">
        <v>809</v>
      </c>
      <c r="J22" s="26"/>
      <c r="K22" s="26"/>
      <c r="L22" s="26"/>
      <c r="M22" s="26" t="s">
        <v>556</v>
      </c>
      <c r="N22" s="26" t="s">
        <v>804</v>
      </c>
      <c r="O22" s="36" t="s">
        <v>809</v>
      </c>
    </row>
    <row r="23" spans="2:15">
      <c r="B23" s="4" t="s">
        <v>765</v>
      </c>
      <c r="C23" s="16"/>
      <c r="D23" s="26"/>
      <c r="E23" s="26" t="s">
        <v>597</v>
      </c>
      <c r="F23" s="26"/>
      <c r="G23" s="26"/>
      <c r="H23" s="26"/>
      <c r="I23" s="26" t="s">
        <v>654</v>
      </c>
      <c r="J23" s="26"/>
      <c r="K23" s="26"/>
      <c r="L23" s="26"/>
      <c r="M23" s="26" t="s">
        <v>564</v>
      </c>
      <c r="N23" s="26" t="s">
        <v>810</v>
      </c>
      <c r="O23" s="36" t="s">
        <v>810</v>
      </c>
    </row>
    <row r="24" spans="2:15">
      <c r="B24" s="4" t="s">
        <v>766</v>
      </c>
      <c r="C24" s="16"/>
      <c r="D24" s="26"/>
      <c r="E24" s="26" t="s">
        <v>555</v>
      </c>
      <c r="F24" s="26"/>
      <c r="G24" s="26"/>
      <c r="H24" s="26"/>
      <c r="I24" s="26" t="s">
        <v>652</v>
      </c>
      <c r="J24" s="26"/>
      <c r="K24" s="26"/>
      <c r="L24" s="26"/>
      <c r="M24" s="26" t="s">
        <v>563</v>
      </c>
      <c r="N24" s="26" t="s">
        <v>806</v>
      </c>
      <c r="O24" s="36" t="s">
        <v>810</v>
      </c>
    </row>
    <row r="25" spans="2:15">
      <c r="B25" s="4" t="s">
        <v>767</v>
      </c>
      <c r="C25" s="16"/>
      <c r="D25" s="26"/>
      <c r="E25" s="26" t="s">
        <v>554</v>
      </c>
      <c r="F25" s="26"/>
      <c r="G25" s="26"/>
      <c r="H25" s="26"/>
      <c r="I25" s="26" t="s">
        <v>652</v>
      </c>
      <c r="J25" s="26"/>
      <c r="K25" s="26"/>
      <c r="L25" s="26"/>
      <c r="M25" s="26" t="s">
        <v>554</v>
      </c>
      <c r="N25" s="26" t="s">
        <v>677</v>
      </c>
      <c r="O25" s="36" t="s">
        <v>745</v>
      </c>
    </row>
    <row r="26" spans="2:15">
      <c r="B26" s="4" t="s">
        <v>768</v>
      </c>
      <c r="C26" s="16"/>
      <c r="D26" s="26"/>
      <c r="E26" s="26" t="s">
        <v>596</v>
      </c>
      <c r="F26" s="26"/>
      <c r="G26" s="26"/>
      <c r="H26" s="26"/>
      <c r="I26" s="26" t="s">
        <v>652</v>
      </c>
      <c r="J26" s="26"/>
      <c r="K26" s="26"/>
      <c r="L26" s="26"/>
      <c r="M26" s="26" t="s">
        <v>563</v>
      </c>
      <c r="N26" s="26" t="s">
        <v>806</v>
      </c>
      <c r="O26" s="36" t="s">
        <v>745</v>
      </c>
    </row>
    <row r="27" spans="2:15">
      <c r="B27" s="4" t="s">
        <v>769</v>
      </c>
      <c r="C27" s="16"/>
      <c r="D27" s="26"/>
      <c r="E27" s="26" t="s">
        <v>559</v>
      </c>
      <c r="F27" s="26"/>
      <c r="G27" s="26"/>
      <c r="H27" s="26"/>
      <c r="I27" s="25" t="s">
        <v>653</v>
      </c>
      <c r="J27" s="26"/>
      <c r="K27" s="26"/>
      <c r="L27" s="26"/>
      <c r="M27" s="26" t="s">
        <v>561</v>
      </c>
      <c r="N27" s="26" t="s">
        <v>678</v>
      </c>
      <c r="O27" s="36" t="s">
        <v>745</v>
      </c>
    </row>
    <row r="28" spans="2:15">
      <c r="B28" s="4" t="s">
        <v>770</v>
      </c>
      <c r="C28" s="16"/>
      <c r="D28" s="26"/>
      <c r="E28" s="26" t="s">
        <v>555</v>
      </c>
      <c r="F28" s="26"/>
      <c r="G28" s="26"/>
      <c r="H28" s="26"/>
      <c r="I28" s="26" t="s">
        <v>652</v>
      </c>
      <c r="J28" s="26"/>
      <c r="K28" s="26"/>
      <c r="L28" s="26"/>
      <c r="M28" s="26" t="s">
        <v>562</v>
      </c>
      <c r="N28" s="26" t="s">
        <v>652</v>
      </c>
      <c r="O28" s="36" t="s">
        <v>745</v>
      </c>
    </row>
    <row r="29" spans="2:15" ht="23.25" thickBot="1">
      <c r="B29" s="5" t="s">
        <v>771</v>
      </c>
      <c r="C29" s="17"/>
      <c r="D29" s="39"/>
      <c r="E29" s="27" t="s">
        <v>598</v>
      </c>
      <c r="F29" s="27"/>
      <c r="G29" s="27"/>
      <c r="H29" s="27"/>
      <c r="I29" s="27" t="s">
        <v>657</v>
      </c>
      <c r="J29" s="27"/>
      <c r="K29" s="27"/>
      <c r="L29" s="27"/>
      <c r="M29" s="27" t="s">
        <v>722</v>
      </c>
      <c r="N29" s="27" t="s">
        <v>530</v>
      </c>
      <c r="O29" s="37" t="s">
        <v>464</v>
      </c>
    </row>
    <row r="30" spans="2:15" ht="13.5" thickBot="1">
      <c r="D30" s="28"/>
      <c r="E30" s="28"/>
      <c r="F30" s="28"/>
      <c r="G30" s="28"/>
      <c r="H30" s="28"/>
      <c r="I30" s="28"/>
      <c r="J30" s="28"/>
      <c r="K30" s="28"/>
      <c r="L30" s="28"/>
      <c r="M30" s="28"/>
      <c r="N30" s="28"/>
      <c r="O30" s="33"/>
    </row>
    <row r="31" spans="2:15" ht="16.5" thickBot="1">
      <c r="B31" s="10" t="s">
        <v>772</v>
      </c>
      <c r="C31" s="11"/>
      <c r="D31" s="29"/>
      <c r="E31" s="29"/>
      <c r="F31" s="29"/>
      <c r="G31" s="29"/>
      <c r="H31" s="29"/>
      <c r="I31" s="29"/>
      <c r="J31" s="29"/>
      <c r="K31" s="29"/>
      <c r="L31" s="29"/>
      <c r="M31" s="29"/>
      <c r="N31" s="29"/>
      <c r="O31" s="34"/>
    </row>
    <row r="32" spans="2:15" ht="22.5">
      <c r="B32" s="310" t="s">
        <v>773</v>
      </c>
      <c r="C32" s="311"/>
      <c r="D32" s="25"/>
      <c r="E32" s="25" t="s">
        <v>566</v>
      </c>
      <c r="F32" s="25"/>
      <c r="G32" s="25"/>
      <c r="H32" s="25"/>
      <c r="I32" s="25" t="s">
        <v>658</v>
      </c>
      <c r="J32" s="25"/>
      <c r="K32" s="25"/>
      <c r="L32" s="25"/>
      <c r="M32" s="25" t="s">
        <v>566</v>
      </c>
      <c r="N32" s="25" t="s">
        <v>531</v>
      </c>
      <c r="O32" s="35" t="s">
        <v>465</v>
      </c>
    </row>
    <row r="33" spans="2:15" ht="22.5">
      <c r="B33" s="308" t="s">
        <v>774</v>
      </c>
      <c r="C33" s="309"/>
      <c r="D33" s="26"/>
      <c r="E33" s="26" t="s">
        <v>567</v>
      </c>
      <c r="F33" s="26"/>
      <c r="G33" s="26"/>
      <c r="H33" s="26"/>
      <c r="I33" s="26" t="s">
        <v>706</v>
      </c>
      <c r="J33" s="26"/>
      <c r="K33" s="26"/>
      <c r="L33" s="26"/>
      <c r="M33" s="26" t="s">
        <v>567</v>
      </c>
      <c r="N33" s="26" t="s">
        <v>532</v>
      </c>
      <c r="O33" s="36" t="s">
        <v>466</v>
      </c>
    </row>
    <row r="34" spans="2:15" ht="22.5">
      <c r="B34" s="308" t="s">
        <v>775</v>
      </c>
      <c r="C34" s="309"/>
      <c r="D34" s="26"/>
      <c r="E34" s="26" t="s">
        <v>599</v>
      </c>
      <c r="F34" s="26"/>
      <c r="G34" s="26"/>
      <c r="H34" s="26"/>
      <c r="I34" s="26" t="s">
        <v>659</v>
      </c>
      <c r="J34" s="26"/>
      <c r="K34" s="26"/>
      <c r="L34" s="26"/>
      <c r="M34" s="26" t="s">
        <v>568</v>
      </c>
      <c r="N34" s="26" t="s">
        <v>533</v>
      </c>
      <c r="O34" s="36" t="s">
        <v>467</v>
      </c>
    </row>
    <row r="35" spans="2:15" ht="22.5">
      <c r="B35" s="308" t="s">
        <v>776</v>
      </c>
      <c r="C35" s="309"/>
      <c r="D35" s="26"/>
      <c r="E35" s="26" t="s">
        <v>569</v>
      </c>
      <c r="F35" s="26"/>
      <c r="G35" s="26"/>
      <c r="H35" s="26"/>
      <c r="I35" s="26" t="s">
        <v>824</v>
      </c>
      <c r="J35" s="26"/>
      <c r="K35" s="26"/>
      <c r="L35" s="26"/>
      <c r="M35" s="26" t="s">
        <v>569</v>
      </c>
      <c r="N35" s="26" t="s">
        <v>534</v>
      </c>
      <c r="O35" s="36" t="s">
        <v>468</v>
      </c>
    </row>
    <row r="36" spans="2:15" ht="22.5">
      <c r="B36" s="308" t="s">
        <v>777</v>
      </c>
      <c r="C36" s="309"/>
      <c r="D36" s="26"/>
      <c r="E36" s="26" t="s">
        <v>570</v>
      </c>
      <c r="F36" s="26"/>
      <c r="G36" s="26"/>
      <c r="H36" s="26"/>
      <c r="I36" s="26" t="s">
        <v>660</v>
      </c>
      <c r="J36" s="26"/>
      <c r="K36" s="26"/>
      <c r="L36" s="26"/>
      <c r="M36" s="26" t="s">
        <v>570</v>
      </c>
      <c r="N36" s="26" t="s">
        <v>535</v>
      </c>
      <c r="O36" s="36" t="s">
        <v>469</v>
      </c>
    </row>
    <row r="37" spans="2:15" ht="22.5">
      <c r="B37" s="308" t="s">
        <v>778</v>
      </c>
      <c r="C37" s="309"/>
      <c r="D37" s="26"/>
      <c r="E37" s="26" t="s">
        <v>600</v>
      </c>
      <c r="F37" s="26"/>
      <c r="G37" s="26"/>
      <c r="H37" s="26"/>
      <c r="I37" s="26" t="s">
        <v>842</v>
      </c>
      <c r="J37" s="26"/>
      <c r="K37" s="26"/>
      <c r="L37" s="26"/>
      <c r="M37" s="26" t="s">
        <v>571</v>
      </c>
      <c r="N37" s="26" t="s">
        <v>471</v>
      </c>
      <c r="O37" s="36" t="s">
        <v>470</v>
      </c>
    </row>
    <row r="38" spans="2:15">
      <c r="B38" s="308" t="s">
        <v>779</v>
      </c>
      <c r="C38" s="309"/>
      <c r="D38" s="26"/>
      <c r="E38" s="26" t="s">
        <v>601</v>
      </c>
      <c r="F38" s="26"/>
      <c r="G38" s="26"/>
      <c r="H38" s="26"/>
      <c r="I38" s="26" t="s">
        <v>823</v>
      </c>
      <c r="J38" s="26"/>
      <c r="K38" s="26"/>
      <c r="L38" s="26"/>
      <c r="M38" s="26" t="s">
        <v>572</v>
      </c>
      <c r="N38" s="26" t="s">
        <v>658</v>
      </c>
      <c r="O38" s="36" t="s">
        <v>472</v>
      </c>
    </row>
    <row r="39" spans="2:15">
      <c r="B39" s="308" t="s">
        <v>780</v>
      </c>
      <c r="C39" s="309"/>
      <c r="D39" s="26"/>
      <c r="E39" s="26" t="s">
        <v>573</v>
      </c>
      <c r="F39" s="26"/>
      <c r="G39" s="26"/>
      <c r="H39" s="26"/>
      <c r="I39" s="26" t="s">
        <v>820</v>
      </c>
      <c r="J39" s="26"/>
      <c r="K39" s="26"/>
      <c r="L39" s="26"/>
      <c r="M39" s="26" t="s">
        <v>573</v>
      </c>
      <c r="N39" s="26" t="s">
        <v>536</v>
      </c>
      <c r="O39" s="36" t="s">
        <v>842</v>
      </c>
    </row>
    <row r="40" spans="2:15">
      <c r="B40" s="308" t="s">
        <v>781</v>
      </c>
      <c r="C40" s="309"/>
      <c r="D40" s="26"/>
      <c r="E40" s="26" t="s">
        <v>566</v>
      </c>
      <c r="F40" s="26"/>
      <c r="G40" s="26"/>
      <c r="H40" s="26"/>
      <c r="I40" s="26" t="s">
        <v>658</v>
      </c>
      <c r="J40" s="26"/>
      <c r="K40" s="26"/>
      <c r="L40" s="26"/>
      <c r="M40" s="26" t="s">
        <v>572</v>
      </c>
      <c r="N40" s="26" t="s">
        <v>537</v>
      </c>
      <c r="O40" s="36" t="s">
        <v>472</v>
      </c>
    </row>
    <row r="41" spans="2:15">
      <c r="B41" s="308" t="s">
        <v>782</v>
      </c>
      <c r="C41" s="309"/>
      <c r="D41" s="26"/>
      <c r="E41" s="26" t="s">
        <v>570</v>
      </c>
      <c r="F41" s="26"/>
      <c r="G41" s="26"/>
      <c r="H41" s="26"/>
      <c r="I41" s="26" t="s">
        <v>660</v>
      </c>
      <c r="J41" s="26"/>
      <c r="K41" s="26"/>
      <c r="L41" s="26"/>
      <c r="M41" s="26" t="s">
        <v>569</v>
      </c>
      <c r="N41" s="26" t="s">
        <v>536</v>
      </c>
      <c r="O41" s="36" t="s">
        <v>821</v>
      </c>
    </row>
    <row r="42" spans="2:15">
      <c r="B42" s="308" t="s">
        <v>783</v>
      </c>
      <c r="C42" s="309"/>
      <c r="D42" s="26"/>
      <c r="E42" s="26" t="s">
        <v>602</v>
      </c>
      <c r="F42" s="26"/>
      <c r="G42" s="26"/>
      <c r="H42" s="26"/>
      <c r="I42" s="26" t="s">
        <v>658</v>
      </c>
      <c r="J42" s="26"/>
      <c r="K42" s="26"/>
      <c r="L42" s="26"/>
      <c r="M42" s="26" t="s">
        <v>572</v>
      </c>
      <c r="N42" s="26" t="s">
        <v>536</v>
      </c>
      <c r="O42" s="36" t="s">
        <v>821</v>
      </c>
    </row>
    <row r="43" spans="2:15" ht="22.5">
      <c r="B43" s="308" t="s">
        <v>784</v>
      </c>
      <c r="C43" s="309"/>
      <c r="D43" s="26"/>
      <c r="E43" s="26" t="s">
        <v>603</v>
      </c>
      <c r="F43" s="26"/>
      <c r="G43" s="26"/>
      <c r="H43" s="26"/>
      <c r="I43" s="26" t="s">
        <v>724</v>
      </c>
      <c r="J43" s="26"/>
      <c r="K43" s="26"/>
      <c r="L43" s="26"/>
      <c r="M43" s="26" t="s">
        <v>574</v>
      </c>
      <c r="N43" s="26" t="s">
        <v>538</v>
      </c>
      <c r="O43" s="36" t="s">
        <v>473</v>
      </c>
    </row>
    <row r="44" spans="2:15" ht="22.5">
      <c r="B44" s="308" t="s">
        <v>785</v>
      </c>
      <c r="C44" s="309"/>
      <c r="D44" s="26"/>
      <c r="E44" s="26" t="s">
        <v>604</v>
      </c>
      <c r="F44" s="26"/>
      <c r="G44" s="26"/>
      <c r="H44" s="26"/>
      <c r="I44" s="26" t="s">
        <v>661</v>
      </c>
      <c r="J44" s="26"/>
      <c r="K44" s="26"/>
      <c r="L44" s="26"/>
      <c r="M44" s="26" t="s">
        <v>575</v>
      </c>
      <c r="N44" s="26" t="s">
        <v>826</v>
      </c>
      <c r="O44" s="36" t="s">
        <v>474</v>
      </c>
    </row>
    <row r="45" spans="2:15" ht="22.5">
      <c r="B45" s="308" t="s">
        <v>786</v>
      </c>
      <c r="C45" s="309"/>
      <c r="D45" s="26"/>
      <c r="E45" s="26" t="s">
        <v>605</v>
      </c>
      <c r="F45" s="26"/>
      <c r="G45" s="26"/>
      <c r="H45" s="26"/>
      <c r="I45" s="26" t="s">
        <v>720</v>
      </c>
      <c r="J45" s="26"/>
      <c r="K45" s="26"/>
      <c r="L45" s="26"/>
      <c r="M45" s="26" t="s">
        <v>576</v>
      </c>
      <c r="N45" s="26" t="s">
        <v>720</v>
      </c>
      <c r="O45" s="36" t="s">
        <v>475</v>
      </c>
    </row>
    <row r="46" spans="2:15" ht="22.5">
      <c r="B46" s="308" t="s">
        <v>787</v>
      </c>
      <c r="C46" s="309"/>
      <c r="D46" s="26"/>
      <c r="E46" s="26" t="s">
        <v>606</v>
      </c>
      <c r="F46" s="26"/>
      <c r="G46" s="26"/>
      <c r="H46" s="26"/>
      <c r="I46" s="26" t="s">
        <v>662</v>
      </c>
      <c r="J46" s="26"/>
      <c r="K46" s="26"/>
      <c r="L46" s="26"/>
      <c r="M46" s="26" t="s">
        <v>577</v>
      </c>
      <c r="N46" s="26" t="s">
        <v>539</v>
      </c>
      <c r="O46" s="36" t="s">
        <v>476</v>
      </c>
    </row>
    <row r="47" spans="2:15" ht="22.5">
      <c r="B47" s="308" t="s">
        <v>788</v>
      </c>
      <c r="C47" s="309"/>
      <c r="D47" s="26"/>
      <c r="E47" s="26" t="s">
        <v>607</v>
      </c>
      <c r="F47" s="26"/>
      <c r="G47" s="26"/>
      <c r="H47" s="26"/>
      <c r="I47" s="26" t="s">
        <v>663</v>
      </c>
      <c r="J47" s="26"/>
      <c r="K47" s="26"/>
      <c r="L47" s="26"/>
      <c r="M47" s="26" t="s">
        <v>578</v>
      </c>
      <c r="N47" s="26" t="s">
        <v>540</v>
      </c>
      <c r="O47" s="36" t="s">
        <v>477</v>
      </c>
    </row>
    <row r="48" spans="2:15" ht="22.5">
      <c r="B48" s="308" t="s">
        <v>789</v>
      </c>
      <c r="C48" s="309"/>
      <c r="D48" s="26"/>
      <c r="E48" s="26" t="s">
        <v>608</v>
      </c>
      <c r="F48" s="26"/>
      <c r="G48" s="26"/>
      <c r="H48" s="26"/>
      <c r="I48" s="26" t="s">
        <v>664</v>
      </c>
      <c r="J48" s="26"/>
      <c r="K48" s="26"/>
      <c r="L48" s="26"/>
      <c r="M48" s="26" t="s">
        <v>579</v>
      </c>
      <c r="N48" s="26" t="s">
        <v>541</v>
      </c>
      <c r="O48" s="36" t="s">
        <v>478</v>
      </c>
    </row>
    <row r="49" spans="2:15" ht="12.75" customHeight="1">
      <c r="B49" s="308" t="s">
        <v>790</v>
      </c>
      <c r="C49" s="309"/>
      <c r="D49" s="26"/>
      <c r="E49" s="26" t="s">
        <v>580</v>
      </c>
      <c r="F49" s="26"/>
      <c r="G49" s="26"/>
      <c r="H49" s="26"/>
      <c r="I49" s="26" t="s">
        <v>665</v>
      </c>
      <c r="J49" s="26"/>
      <c r="K49" s="26"/>
      <c r="L49" s="26"/>
      <c r="M49" s="26" t="s">
        <v>580</v>
      </c>
      <c r="N49" s="26" t="s">
        <v>740</v>
      </c>
      <c r="O49" s="36" t="s">
        <v>479</v>
      </c>
    </row>
    <row r="50" spans="2:15">
      <c r="B50" s="308" t="s">
        <v>791</v>
      </c>
      <c r="C50" s="309"/>
      <c r="D50" s="26"/>
      <c r="E50" s="26" t="s">
        <v>609</v>
      </c>
      <c r="F50" s="26"/>
      <c r="G50" s="26"/>
      <c r="H50" s="26"/>
      <c r="I50" s="26" t="s">
        <v>836</v>
      </c>
      <c r="J50" s="26"/>
      <c r="K50" s="26"/>
      <c r="L50" s="26"/>
      <c r="M50" s="26" t="s">
        <v>581</v>
      </c>
      <c r="N50" s="26" t="s">
        <v>542</v>
      </c>
      <c r="O50" s="36" t="s">
        <v>719</v>
      </c>
    </row>
    <row r="51" spans="2:15" ht="13.5" thickBot="1">
      <c r="D51" s="28"/>
      <c r="E51" s="28"/>
      <c r="F51" s="28"/>
      <c r="G51" s="28"/>
      <c r="H51" s="28"/>
      <c r="I51" s="28"/>
      <c r="J51" s="28"/>
      <c r="K51" s="28"/>
      <c r="L51" s="28"/>
      <c r="M51" s="28"/>
      <c r="N51" s="28"/>
      <c r="O51" s="33"/>
    </row>
    <row r="52" spans="2:15" ht="16.5" thickBot="1">
      <c r="B52" s="40" t="s">
        <v>641</v>
      </c>
      <c r="C52" s="41"/>
      <c r="D52" s="29"/>
      <c r="E52" s="29"/>
      <c r="F52" s="29"/>
      <c r="G52" s="29"/>
      <c r="H52" s="29"/>
      <c r="I52" s="29"/>
      <c r="J52" s="29"/>
      <c r="K52" s="29"/>
      <c r="L52" s="29"/>
      <c r="M52" s="29"/>
      <c r="N52" s="29"/>
      <c r="O52" s="34"/>
    </row>
    <row r="53" spans="2:15" ht="22.5" customHeight="1">
      <c r="B53" s="321" t="s">
        <v>642</v>
      </c>
      <c r="C53" s="322"/>
      <c r="D53" s="26"/>
      <c r="E53" s="26" t="s">
        <v>610</v>
      </c>
      <c r="F53" s="26"/>
      <c r="G53" s="26"/>
      <c r="H53" s="26"/>
      <c r="I53" s="26" t="s">
        <v>666</v>
      </c>
      <c r="J53" s="26"/>
      <c r="K53" s="26"/>
      <c r="L53" s="26"/>
      <c r="M53" s="26" t="s">
        <v>582</v>
      </c>
      <c r="N53" s="26" t="s">
        <v>545</v>
      </c>
      <c r="O53" s="36"/>
    </row>
    <row r="54" spans="2:15" ht="22.5" customHeight="1">
      <c r="B54" s="313" t="s">
        <v>645</v>
      </c>
      <c r="C54" s="314"/>
      <c r="D54" s="26"/>
      <c r="E54" s="26" t="s">
        <v>611</v>
      </c>
      <c r="F54" s="26"/>
      <c r="G54" s="26"/>
      <c r="H54" s="26"/>
      <c r="I54" s="26" t="s">
        <v>667</v>
      </c>
      <c r="J54" s="26"/>
      <c r="K54" s="26"/>
      <c r="L54" s="26"/>
      <c r="M54" s="26" t="s">
        <v>583</v>
      </c>
      <c r="N54" s="26" t="s">
        <v>547</v>
      </c>
      <c r="O54" s="36"/>
    </row>
    <row r="55" spans="2:15" ht="22.5" customHeight="1">
      <c r="B55" s="313" t="s">
        <v>643</v>
      </c>
      <c r="C55" s="331"/>
      <c r="D55" s="26"/>
      <c r="E55" s="26" t="s">
        <v>584</v>
      </c>
      <c r="F55" s="26"/>
      <c r="G55" s="26"/>
      <c r="H55" s="26"/>
      <c r="I55" s="26" t="s">
        <v>668</v>
      </c>
      <c r="J55" s="26"/>
      <c r="K55" s="26"/>
      <c r="L55" s="26"/>
      <c r="M55" s="26" t="s">
        <v>584</v>
      </c>
      <c r="N55" s="26" t="s">
        <v>546</v>
      </c>
      <c r="O55" s="36"/>
    </row>
    <row r="56" spans="2:15" ht="22.5" customHeight="1">
      <c r="B56" s="313" t="s">
        <v>644</v>
      </c>
      <c r="C56" s="331"/>
      <c r="D56" s="26"/>
      <c r="E56" s="26" t="s">
        <v>612</v>
      </c>
      <c r="F56" s="26"/>
      <c r="G56" s="26"/>
      <c r="H56" s="26"/>
      <c r="I56" s="26" t="s">
        <v>675</v>
      </c>
      <c r="J56" s="26"/>
      <c r="K56" s="26"/>
      <c r="L56" s="26"/>
      <c r="M56" s="26" t="s">
        <v>585</v>
      </c>
      <c r="N56" s="26" t="s">
        <v>544</v>
      </c>
      <c r="O56" s="36"/>
    </row>
    <row r="57" spans="2:15" ht="33.75">
      <c r="B57" s="313" t="s">
        <v>647</v>
      </c>
      <c r="C57" s="314"/>
      <c r="D57" s="26"/>
      <c r="E57" s="26" t="s">
        <v>613</v>
      </c>
      <c r="F57" s="26"/>
      <c r="G57" s="26"/>
      <c r="H57" s="26"/>
      <c r="I57" s="26" t="s">
        <v>669</v>
      </c>
      <c r="J57" s="26"/>
      <c r="K57" s="26"/>
      <c r="L57" s="26"/>
      <c r="M57" s="26" t="s">
        <v>586</v>
      </c>
      <c r="N57" s="26" t="s">
        <v>549</v>
      </c>
      <c r="O57" s="36"/>
    </row>
    <row r="58" spans="2:15" ht="33.75">
      <c r="B58" s="313" t="s">
        <v>646</v>
      </c>
      <c r="C58" s="314"/>
      <c r="D58" s="26"/>
      <c r="E58" s="26" t="s">
        <v>614</v>
      </c>
      <c r="F58" s="26"/>
      <c r="G58" s="26"/>
      <c r="H58" s="26"/>
      <c r="I58" s="26" t="s">
        <v>670</v>
      </c>
      <c r="J58" s="26"/>
      <c r="K58" s="26"/>
      <c r="L58" s="26"/>
      <c r="M58" s="26" t="s">
        <v>587</v>
      </c>
      <c r="N58" s="26" t="s">
        <v>548</v>
      </c>
      <c r="O58" s="36"/>
    </row>
    <row r="59" spans="2:15" ht="22.5" customHeight="1">
      <c r="B59" s="313" t="s">
        <v>649</v>
      </c>
      <c r="C59" s="314"/>
      <c r="D59" s="26"/>
      <c r="E59" s="26" t="s">
        <v>615</v>
      </c>
      <c r="F59" s="26"/>
      <c r="G59" s="26"/>
      <c r="H59" s="26"/>
      <c r="I59" s="26" t="s">
        <v>673</v>
      </c>
      <c r="J59" s="26"/>
      <c r="K59" s="26"/>
      <c r="L59" s="26"/>
      <c r="M59" s="26" t="s">
        <v>588</v>
      </c>
      <c r="N59" s="26" t="s">
        <v>550</v>
      </c>
      <c r="O59" s="36"/>
    </row>
    <row r="60" spans="2:15" ht="22.5" customHeight="1">
      <c r="B60" s="313" t="s">
        <v>650</v>
      </c>
      <c r="C60" s="314"/>
      <c r="D60" s="26"/>
      <c r="E60" s="26" t="s">
        <v>461</v>
      </c>
      <c r="F60" s="26"/>
      <c r="G60" s="26"/>
      <c r="H60" s="26"/>
      <c r="I60" s="26" t="s">
        <v>674</v>
      </c>
      <c r="J60" s="26"/>
      <c r="K60" s="26"/>
      <c r="L60" s="26"/>
      <c r="M60" s="26" t="s">
        <v>589</v>
      </c>
      <c r="N60" s="26" t="s">
        <v>551</v>
      </c>
      <c r="O60" s="36"/>
    </row>
    <row r="61" spans="2:15" ht="22.5" customHeight="1">
      <c r="B61" s="313" t="s">
        <v>651</v>
      </c>
      <c r="C61" s="331"/>
      <c r="D61" s="26"/>
      <c r="E61" s="26" t="s">
        <v>462</v>
      </c>
      <c r="F61" s="26"/>
      <c r="G61" s="26"/>
      <c r="H61" s="26"/>
      <c r="I61" s="26" t="s">
        <v>671</v>
      </c>
      <c r="J61" s="26"/>
      <c r="K61" s="26"/>
      <c r="L61" s="26"/>
      <c r="M61" s="26" t="s">
        <v>590</v>
      </c>
      <c r="N61" s="26" t="s">
        <v>552</v>
      </c>
      <c r="O61" s="36"/>
    </row>
    <row r="62" spans="2:15" ht="22.5" customHeight="1" thickBot="1">
      <c r="B62" s="316" t="s">
        <v>648</v>
      </c>
      <c r="C62" s="317"/>
      <c r="D62" s="27"/>
      <c r="E62" s="27" t="s">
        <v>463</v>
      </c>
      <c r="F62" s="27"/>
      <c r="G62" s="27"/>
      <c r="H62" s="27"/>
      <c r="I62" s="27" t="s">
        <v>672</v>
      </c>
      <c r="J62" s="27"/>
      <c r="K62" s="27"/>
      <c r="L62" s="27"/>
      <c r="M62" s="27" t="s">
        <v>591</v>
      </c>
      <c r="N62" s="27" t="s">
        <v>553</v>
      </c>
      <c r="O62" s="37"/>
    </row>
  </sheetData>
  <mergeCells count="30">
    <mergeCell ref="D2:E2"/>
    <mergeCell ref="B57:C57"/>
    <mergeCell ref="B58:C58"/>
    <mergeCell ref="B41:C41"/>
    <mergeCell ref="B42:C42"/>
    <mergeCell ref="B44:C44"/>
    <mergeCell ref="B45:C45"/>
    <mergeCell ref="B46:C46"/>
    <mergeCell ref="B47:C47"/>
    <mergeCell ref="B37:C37"/>
    <mergeCell ref="B38:C38"/>
    <mergeCell ref="B39:C39"/>
    <mergeCell ref="B40:C40"/>
    <mergeCell ref="B43:C43"/>
    <mergeCell ref="B32:C32"/>
    <mergeCell ref="B33:C33"/>
    <mergeCell ref="B34:C34"/>
    <mergeCell ref="B35:C35"/>
    <mergeCell ref="B36:C36"/>
    <mergeCell ref="B56:C56"/>
    <mergeCell ref="B62:C62"/>
    <mergeCell ref="B48:C48"/>
    <mergeCell ref="B49:C49"/>
    <mergeCell ref="B50:C50"/>
    <mergeCell ref="B55:C55"/>
    <mergeCell ref="B53:C53"/>
    <mergeCell ref="B54:C54"/>
    <mergeCell ref="B60:C60"/>
    <mergeCell ref="B61:C61"/>
    <mergeCell ref="B59:C59"/>
  </mergeCells>
  <phoneticPr fontId="3" type="noConversion"/>
  <pageMargins left="0.75" right="0.75" top="1" bottom="1" header="0.5" footer="0.5"/>
  <pageSetup paperSize="126" orientation="portrait" r:id="rId1"/>
  <headerFooter alignWithMargins="0"/>
  <drawing r:id="rId2"/>
</worksheet>
</file>

<file path=xl/worksheets/sheet10.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B2:J54"/>
  <sheetViews>
    <sheetView workbookViewId="0">
      <pane xSplit="3" ySplit="4" topLeftCell="D5" activePane="bottomRight" state="frozen"/>
      <selection pane="topRight" activeCell="D1" sqref="D1"/>
      <selection pane="bottomLeft" activeCell="A5" sqref="A5"/>
      <selection pane="bottomRight" activeCell="D5" sqref="D5"/>
    </sheetView>
  </sheetViews>
  <sheetFormatPr defaultColWidth="8.85546875" defaultRowHeight="12.75"/>
  <cols>
    <col min="1" max="1" width="1.85546875" customWidth="1"/>
    <col min="3" max="3" width="13.42578125" customWidth="1"/>
    <col min="4" max="5" width="20.28515625" customWidth="1"/>
    <col min="6" max="6" width="19" customWidth="1"/>
    <col min="7" max="7" width="19.42578125" customWidth="1"/>
    <col min="8" max="8" width="19" customWidth="1"/>
    <col min="9" max="9" width="20.42578125" customWidth="1"/>
    <col min="10" max="10" width="19" style="30" bestFit="1" customWidth="1"/>
  </cols>
  <sheetData>
    <row r="2" spans="2:10" ht="23.25">
      <c r="D2" s="1" t="s">
        <v>748</v>
      </c>
    </row>
    <row r="3" spans="2:10" ht="13.5" thickBot="1"/>
    <row r="4" spans="2:10" ht="13.5" thickBot="1">
      <c r="D4" s="18" t="s">
        <v>797</v>
      </c>
      <c r="E4" s="18" t="s">
        <v>798</v>
      </c>
      <c r="F4" s="18" t="s">
        <v>799</v>
      </c>
      <c r="G4" s="18" t="s">
        <v>800</v>
      </c>
      <c r="H4" s="18" t="s">
        <v>801</v>
      </c>
      <c r="I4" s="18" t="s">
        <v>802</v>
      </c>
      <c r="J4" s="31" t="s">
        <v>715</v>
      </c>
    </row>
    <row r="5" spans="2:10" ht="16.5" thickBot="1">
      <c r="B5" s="8" t="s">
        <v>749</v>
      </c>
      <c r="C5" s="11"/>
      <c r="D5" s="19"/>
      <c r="E5" s="19"/>
      <c r="F5" s="19"/>
      <c r="G5" s="19"/>
      <c r="H5" s="19"/>
      <c r="I5" s="19"/>
      <c r="J5" s="32"/>
    </row>
    <row r="6" spans="2:10">
      <c r="B6" s="7"/>
      <c r="C6" s="12" t="s">
        <v>750</v>
      </c>
      <c r="D6" s="20" t="s">
        <v>803</v>
      </c>
      <c r="E6" s="25" t="s">
        <v>804</v>
      </c>
      <c r="F6" s="20" t="s">
        <v>804</v>
      </c>
      <c r="G6" s="20" t="s">
        <v>810</v>
      </c>
      <c r="H6" s="20" t="s">
        <v>804</v>
      </c>
      <c r="I6" s="20" t="s">
        <v>807</v>
      </c>
      <c r="J6" s="42" t="s">
        <v>803</v>
      </c>
    </row>
    <row r="7" spans="2:10">
      <c r="B7" s="2"/>
      <c r="C7" s="13" t="s">
        <v>751</v>
      </c>
      <c r="D7" s="21" t="s">
        <v>804</v>
      </c>
      <c r="E7" s="26" t="s">
        <v>803</v>
      </c>
      <c r="F7" s="21" t="s">
        <v>808</v>
      </c>
      <c r="G7" s="21" t="s">
        <v>804</v>
      </c>
      <c r="H7" s="21" t="s">
        <v>807</v>
      </c>
      <c r="I7" s="21" t="s">
        <v>803</v>
      </c>
      <c r="J7" s="43" t="s">
        <v>804</v>
      </c>
    </row>
    <row r="8" spans="2:10">
      <c r="B8" s="2"/>
      <c r="C8" s="13" t="s">
        <v>752</v>
      </c>
      <c r="D8" s="21" t="s">
        <v>805</v>
      </c>
      <c r="E8" s="26" t="s">
        <v>807</v>
      </c>
      <c r="F8" s="21" t="s">
        <v>806</v>
      </c>
      <c r="G8" s="21" t="s">
        <v>803</v>
      </c>
      <c r="H8" s="21" t="s">
        <v>811</v>
      </c>
      <c r="I8" s="21" t="s">
        <v>804</v>
      </c>
      <c r="J8" s="43" t="s">
        <v>810</v>
      </c>
    </row>
    <row r="9" spans="2:10">
      <c r="B9" s="2"/>
      <c r="C9" s="13" t="s">
        <v>753</v>
      </c>
      <c r="D9" s="21" t="s">
        <v>806</v>
      </c>
      <c r="E9" s="26" t="s">
        <v>810</v>
      </c>
      <c r="F9" s="21" t="s">
        <v>805</v>
      </c>
      <c r="G9" s="21" t="s">
        <v>807</v>
      </c>
      <c r="H9" s="21" t="s">
        <v>810</v>
      </c>
      <c r="I9" s="21" t="s">
        <v>837</v>
      </c>
      <c r="J9" s="43" t="s">
        <v>805</v>
      </c>
    </row>
    <row r="10" spans="2:10">
      <c r="B10" s="2"/>
      <c r="C10" s="13" t="s">
        <v>754</v>
      </c>
      <c r="D10" s="21" t="s">
        <v>837</v>
      </c>
      <c r="E10" s="26" t="s">
        <v>805</v>
      </c>
      <c r="F10" s="21" t="s">
        <v>810</v>
      </c>
      <c r="G10" s="21" t="s">
        <v>805</v>
      </c>
      <c r="H10" s="21" t="s">
        <v>803</v>
      </c>
      <c r="I10" s="21" t="s">
        <v>810</v>
      </c>
      <c r="J10" s="43" t="s">
        <v>837</v>
      </c>
    </row>
    <row r="11" spans="2:10">
      <c r="B11" s="2"/>
      <c r="C11" s="13" t="s">
        <v>755</v>
      </c>
      <c r="D11" s="21" t="s">
        <v>807</v>
      </c>
      <c r="E11" s="26" t="s">
        <v>808</v>
      </c>
      <c r="F11" s="21" t="s">
        <v>807</v>
      </c>
      <c r="G11" s="21" t="s">
        <v>808</v>
      </c>
      <c r="H11" s="21" t="s">
        <v>808</v>
      </c>
      <c r="I11" s="21" t="s">
        <v>805</v>
      </c>
      <c r="J11" s="43" t="s">
        <v>809</v>
      </c>
    </row>
    <row r="12" spans="2:10">
      <c r="B12" s="2"/>
      <c r="C12" s="13" t="s">
        <v>756</v>
      </c>
      <c r="D12" s="21" t="s">
        <v>808</v>
      </c>
      <c r="E12" s="26" t="s">
        <v>806</v>
      </c>
      <c r="F12" s="21" t="s">
        <v>803</v>
      </c>
      <c r="G12" s="21" t="s">
        <v>837</v>
      </c>
      <c r="H12" s="21" t="s">
        <v>805</v>
      </c>
      <c r="I12" s="21" t="s">
        <v>808</v>
      </c>
      <c r="J12" s="43" t="s">
        <v>811</v>
      </c>
    </row>
    <row r="13" spans="2:10">
      <c r="B13" s="2"/>
      <c r="C13" s="13" t="s">
        <v>757</v>
      </c>
      <c r="D13" s="21" t="s">
        <v>809</v>
      </c>
      <c r="E13" s="26" t="s">
        <v>837</v>
      </c>
      <c r="F13" s="21" t="s">
        <v>838</v>
      </c>
      <c r="G13" s="21" t="s">
        <v>838</v>
      </c>
      <c r="H13" s="21" t="s">
        <v>809</v>
      </c>
      <c r="I13" s="21" t="s">
        <v>806</v>
      </c>
      <c r="J13" s="43" t="s">
        <v>806</v>
      </c>
    </row>
    <row r="14" spans="2:10">
      <c r="B14" s="2"/>
      <c r="C14" s="13" t="s">
        <v>758</v>
      </c>
      <c r="D14" s="21" t="s">
        <v>810</v>
      </c>
      <c r="E14" s="26" t="s">
        <v>809</v>
      </c>
      <c r="F14" s="21" t="s">
        <v>809</v>
      </c>
      <c r="G14" s="21" t="s">
        <v>806</v>
      </c>
      <c r="H14" s="21" t="s">
        <v>837</v>
      </c>
      <c r="I14" s="21" t="s">
        <v>809</v>
      </c>
      <c r="J14" s="43" t="s">
        <v>808</v>
      </c>
    </row>
    <row r="15" spans="2:10">
      <c r="B15" s="2"/>
      <c r="C15" s="13" t="s">
        <v>759</v>
      </c>
      <c r="D15" s="21" t="s">
        <v>811</v>
      </c>
      <c r="E15" s="26" t="s">
        <v>838</v>
      </c>
      <c r="F15" s="21" t="s">
        <v>837</v>
      </c>
      <c r="G15" s="21" t="s">
        <v>809</v>
      </c>
      <c r="H15" s="21" t="s">
        <v>806</v>
      </c>
      <c r="I15" s="21" t="s">
        <v>838</v>
      </c>
      <c r="J15" s="43" t="s">
        <v>807</v>
      </c>
    </row>
    <row r="16" spans="2:10" ht="13.5" thickBot="1">
      <c r="B16" s="3"/>
      <c r="C16" s="14" t="s">
        <v>760</v>
      </c>
      <c r="D16" s="22" t="s">
        <v>838</v>
      </c>
      <c r="E16" s="27" t="s">
        <v>811</v>
      </c>
      <c r="F16" s="22" t="s">
        <v>811</v>
      </c>
      <c r="G16" s="22" t="s">
        <v>702</v>
      </c>
      <c r="H16" s="22" t="s">
        <v>714</v>
      </c>
      <c r="I16" s="22" t="s">
        <v>811</v>
      </c>
      <c r="J16" s="44" t="s">
        <v>838</v>
      </c>
    </row>
    <row r="17" spans="2:10" ht="13.5" thickBot="1">
      <c r="D17" s="23"/>
      <c r="E17" s="28"/>
      <c r="F17" s="23"/>
      <c r="G17" s="23"/>
      <c r="H17" s="23"/>
      <c r="I17" s="23"/>
      <c r="J17" s="33"/>
    </row>
    <row r="18" spans="2:10" ht="16.5" thickBot="1">
      <c r="B18" s="9" t="s">
        <v>796</v>
      </c>
      <c r="C18" s="11"/>
      <c r="D18" s="19"/>
      <c r="E18" s="29"/>
      <c r="F18" s="19"/>
      <c r="G18" s="19"/>
      <c r="H18" s="19"/>
      <c r="I18" s="19"/>
      <c r="J18" s="34"/>
    </row>
    <row r="19" spans="2:10">
      <c r="B19" s="6" t="s">
        <v>761</v>
      </c>
      <c r="C19" s="15"/>
      <c r="D19" s="20" t="s">
        <v>803</v>
      </c>
      <c r="E19" s="25" t="s">
        <v>804</v>
      </c>
      <c r="F19" s="20" t="s">
        <v>808</v>
      </c>
      <c r="G19" s="20" t="s">
        <v>803</v>
      </c>
      <c r="H19" s="20" t="s">
        <v>804</v>
      </c>
      <c r="I19" s="20" t="s">
        <v>803</v>
      </c>
      <c r="J19" s="42" t="s">
        <v>803</v>
      </c>
    </row>
    <row r="20" spans="2:10">
      <c r="B20" s="4" t="s">
        <v>762</v>
      </c>
      <c r="C20" s="16"/>
      <c r="D20" s="21" t="s">
        <v>805</v>
      </c>
      <c r="E20" s="26" t="s">
        <v>807</v>
      </c>
      <c r="F20" s="21" t="s">
        <v>804</v>
      </c>
      <c r="G20" s="21" t="s">
        <v>804</v>
      </c>
      <c r="H20" s="21" t="s">
        <v>807</v>
      </c>
      <c r="I20" s="21" t="s">
        <v>807</v>
      </c>
      <c r="J20" s="43" t="s">
        <v>803</v>
      </c>
    </row>
    <row r="21" spans="2:10" ht="22.5">
      <c r="B21" s="4" t="s">
        <v>763</v>
      </c>
      <c r="C21" s="16"/>
      <c r="D21" s="21" t="s">
        <v>813</v>
      </c>
      <c r="E21" s="26" t="s">
        <v>839</v>
      </c>
      <c r="F21" s="21" t="s">
        <v>688</v>
      </c>
      <c r="G21" s="21" t="s">
        <v>703</v>
      </c>
      <c r="H21" s="21" t="s">
        <v>716</v>
      </c>
      <c r="I21" s="21" t="s">
        <v>726</v>
      </c>
      <c r="J21" s="43" t="s">
        <v>726</v>
      </c>
    </row>
    <row r="22" spans="2:10">
      <c r="B22" s="4" t="s">
        <v>764</v>
      </c>
      <c r="C22" s="16"/>
      <c r="D22" s="21" t="s">
        <v>807</v>
      </c>
      <c r="E22" s="26" t="s">
        <v>810</v>
      </c>
      <c r="F22" s="21" t="s">
        <v>805</v>
      </c>
      <c r="G22" s="21" t="s">
        <v>804</v>
      </c>
      <c r="H22" s="21" t="s">
        <v>810</v>
      </c>
      <c r="I22" s="21" t="s">
        <v>804</v>
      </c>
      <c r="J22" s="43" t="s">
        <v>803</v>
      </c>
    </row>
    <row r="23" spans="2:10">
      <c r="B23" s="4" t="s">
        <v>765</v>
      </c>
      <c r="C23" s="16"/>
      <c r="D23" s="21" t="s">
        <v>811</v>
      </c>
      <c r="E23" s="26" t="s">
        <v>811</v>
      </c>
      <c r="F23" s="21" t="s">
        <v>689</v>
      </c>
      <c r="G23" s="21" t="s">
        <v>704</v>
      </c>
      <c r="H23" s="21" t="s">
        <v>811</v>
      </c>
      <c r="I23" s="21" t="s">
        <v>727</v>
      </c>
      <c r="J23" s="43" t="s">
        <v>727</v>
      </c>
    </row>
    <row r="24" spans="2:10">
      <c r="B24" s="4" t="s">
        <v>766</v>
      </c>
      <c r="C24" s="16"/>
      <c r="D24" s="21" t="s">
        <v>806</v>
      </c>
      <c r="E24" s="26" t="s">
        <v>811</v>
      </c>
      <c r="F24" s="21" t="s">
        <v>806</v>
      </c>
      <c r="G24" s="21" t="s">
        <v>810</v>
      </c>
      <c r="H24" s="21" t="s">
        <v>811</v>
      </c>
      <c r="I24" s="21" t="s">
        <v>806</v>
      </c>
      <c r="J24" s="43" t="s">
        <v>745</v>
      </c>
    </row>
    <row r="25" spans="2:10">
      <c r="B25" s="4" t="s">
        <v>767</v>
      </c>
      <c r="C25" s="16"/>
      <c r="D25" s="21" t="s">
        <v>814</v>
      </c>
      <c r="E25" s="26" t="s">
        <v>804</v>
      </c>
      <c r="F25" s="21" t="s">
        <v>804</v>
      </c>
      <c r="G25" s="21" t="s">
        <v>804</v>
      </c>
      <c r="H25" s="21" t="s">
        <v>804</v>
      </c>
      <c r="I25" s="21" t="s">
        <v>810</v>
      </c>
      <c r="J25" s="43" t="s">
        <v>745</v>
      </c>
    </row>
    <row r="26" spans="2:10">
      <c r="B26" s="4" t="s">
        <v>768</v>
      </c>
      <c r="C26" s="16"/>
      <c r="D26" s="21" t="s">
        <v>815</v>
      </c>
      <c r="E26" s="26" t="s">
        <v>810</v>
      </c>
      <c r="F26" s="21" t="s">
        <v>810</v>
      </c>
      <c r="G26" s="21" t="s">
        <v>811</v>
      </c>
      <c r="H26" s="21" t="s">
        <v>806</v>
      </c>
      <c r="I26" s="21" t="s">
        <v>811</v>
      </c>
      <c r="J26" s="43" t="s">
        <v>745</v>
      </c>
    </row>
    <row r="27" spans="2:10" ht="33.75">
      <c r="B27" s="4" t="s">
        <v>769</v>
      </c>
      <c r="C27" s="16"/>
      <c r="D27" s="21" t="s">
        <v>804</v>
      </c>
      <c r="E27" s="26" t="s">
        <v>804</v>
      </c>
      <c r="F27" s="21" t="s">
        <v>806</v>
      </c>
      <c r="G27" s="21" t="s">
        <v>804</v>
      </c>
      <c r="H27" s="21" t="s">
        <v>804</v>
      </c>
      <c r="I27" s="21" t="s">
        <v>728</v>
      </c>
      <c r="J27" s="43" t="s">
        <v>746</v>
      </c>
    </row>
    <row r="28" spans="2:10" ht="45">
      <c r="B28" s="4" t="s">
        <v>770</v>
      </c>
      <c r="C28" s="16"/>
      <c r="D28" s="21" t="s">
        <v>812</v>
      </c>
      <c r="E28" s="26" t="s">
        <v>810</v>
      </c>
      <c r="F28" s="21" t="s">
        <v>811</v>
      </c>
      <c r="G28" s="21" t="s">
        <v>810</v>
      </c>
      <c r="H28" s="21" t="s">
        <v>811</v>
      </c>
      <c r="I28" s="21" t="s">
        <v>729</v>
      </c>
      <c r="J28" s="43" t="s">
        <v>747</v>
      </c>
    </row>
    <row r="29" spans="2:10" ht="34.5" thickBot="1">
      <c r="B29" s="5" t="s">
        <v>771</v>
      </c>
      <c r="C29" s="17"/>
      <c r="D29" s="24" t="s">
        <v>816</v>
      </c>
      <c r="E29" s="27" t="s">
        <v>840</v>
      </c>
      <c r="F29" s="22" t="s">
        <v>690</v>
      </c>
      <c r="G29" s="22" t="s">
        <v>705</v>
      </c>
      <c r="H29" s="22" t="s">
        <v>717</v>
      </c>
      <c r="I29" s="27" t="s">
        <v>730</v>
      </c>
      <c r="J29" s="44" t="s">
        <v>616</v>
      </c>
    </row>
    <row r="30" spans="2:10" ht="13.5" thickBot="1">
      <c r="D30" s="23"/>
      <c r="E30" s="28"/>
      <c r="F30" s="23"/>
      <c r="G30" s="23"/>
      <c r="H30" s="23"/>
      <c r="I30" s="23"/>
      <c r="J30" s="33"/>
    </row>
    <row r="31" spans="2:10" ht="16.5" thickBot="1">
      <c r="B31" s="10" t="s">
        <v>772</v>
      </c>
      <c r="C31" s="11"/>
      <c r="D31" s="19"/>
      <c r="E31" s="29"/>
      <c r="F31" s="19"/>
      <c r="G31" s="19"/>
      <c r="H31" s="19"/>
      <c r="I31" s="19"/>
      <c r="J31" s="34"/>
    </row>
    <row r="32" spans="2:10" ht="22.5">
      <c r="B32" s="310" t="s">
        <v>773</v>
      </c>
      <c r="C32" s="311"/>
      <c r="D32" s="20" t="s">
        <v>817</v>
      </c>
      <c r="E32" s="25" t="s">
        <v>817</v>
      </c>
      <c r="F32" s="20" t="s">
        <v>823</v>
      </c>
      <c r="G32" s="20" t="s">
        <v>817</v>
      </c>
      <c r="H32" s="20" t="s">
        <v>817</v>
      </c>
      <c r="I32" s="25" t="s">
        <v>731</v>
      </c>
      <c r="J32" s="42" t="s">
        <v>617</v>
      </c>
    </row>
    <row r="33" spans="2:10" ht="22.5">
      <c r="B33" s="308" t="s">
        <v>774</v>
      </c>
      <c r="C33" s="309"/>
      <c r="D33" s="21" t="s">
        <v>819</v>
      </c>
      <c r="E33" s="26" t="s">
        <v>841</v>
      </c>
      <c r="F33" s="21" t="s">
        <v>841</v>
      </c>
      <c r="G33" s="21" t="s">
        <v>706</v>
      </c>
      <c r="H33" s="21" t="s">
        <v>706</v>
      </c>
      <c r="I33" s="26" t="s">
        <v>732</v>
      </c>
      <c r="J33" s="43" t="s">
        <v>618</v>
      </c>
    </row>
    <row r="34" spans="2:10" ht="22.5">
      <c r="B34" s="308" t="s">
        <v>775</v>
      </c>
      <c r="C34" s="309"/>
      <c r="D34" s="21" t="s">
        <v>818</v>
      </c>
      <c r="E34" s="26" t="s">
        <v>818</v>
      </c>
      <c r="F34" s="21" t="s">
        <v>818</v>
      </c>
      <c r="G34" s="21" t="s">
        <v>818</v>
      </c>
      <c r="H34" s="21" t="s">
        <v>818</v>
      </c>
      <c r="I34" s="26" t="s">
        <v>733</v>
      </c>
      <c r="J34" s="43" t="s">
        <v>619</v>
      </c>
    </row>
    <row r="35" spans="2:10" ht="22.5">
      <c r="B35" s="308" t="s">
        <v>776</v>
      </c>
      <c r="C35" s="309"/>
      <c r="D35" s="21" t="s">
        <v>820</v>
      </c>
      <c r="E35" s="26" t="s">
        <v>824</v>
      </c>
      <c r="F35" s="21" t="s">
        <v>820</v>
      </c>
      <c r="G35" s="21" t="s">
        <v>824</v>
      </c>
      <c r="H35" s="21" t="s">
        <v>692</v>
      </c>
      <c r="I35" s="26" t="s">
        <v>734</v>
      </c>
      <c r="J35" s="43" t="s">
        <v>620</v>
      </c>
    </row>
    <row r="36" spans="2:10" ht="33.75">
      <c r="B36" s="308" t="s">
        <v>777</v>
      </c>
      <c r="C36" s="309"/>
      <c r="D36" s="21" t="s">
        <v>821</v>
      </c>
      <c r="E36" s="26" t="s">
        <v>821</v>
      </c>
      <c r="F36" s="21" t="s">
        <v>821</v>
      </c>
      <c r="G36" s="21" t="s">
        <v>821</v>
      </c>
      <c r="H36" s="21" t="s">
        <v>843</v>
      </c>
      <c r="I36" s="26" t="s">
        <v>735</v>
      </c>
      <c r="J36" s="43" t="s">
        <v>621</v>
      </c>
    </row>
    <row r="37" spans="2:10" ht="22.5">
      <c r="B37" s="308" t="s">
        <v>778</v>
      </c>
      <c r="C37" s="309"/>
      <c r="D37" s="21" t="s">
        <v>822</v>
      </c>
      <c r="E37" s="26" t="s">
        <v>842</v>
      </c>
      <c r="F37" s="21" t="s">
        <v>691</v>
      </c>
      <c r="G37" s="21" t="s">
        <v>691</v>
      </c>
      <c r="H37" s="21" t="s">
        <v>691</v>
      </c>
      <c r="I37" s="26" t="s">
        <v>736</v>
      </c>
      <c r="J37" s="43" t="s">
        <v>622</v>
      </c>
    </row>
    <row r="38" spans="2:10">
      <c r="B38" s="308" t="s">
        <v>779</v>
      </c>
      <c r="C38" s="309"/>
      <c r="D38" s="21" t="s">
        <v>823</v>
      </c>
      <c r="E38" s="26" t="s">
        <v>823</v>
      </c>
      <c r="F38" s="21" t="s">
        <v>817</v>
      </c>
      <c r="G38" s="21" t="s">
        <v>823</v>
      </c>
      <c r="H38" s="21" t="s">
        <v>823</v>
      </c>
      <c r="I38" s="21" t="s">
        <v>823</v>
      </c>
      <c r="J38" s="43" t="s">
        <v>823</v>
      </c>
    </row>
    <row r="39" spans="2:10">
      <c r="B39" s="308" t="s">
        <v>780</v>
      </c>
      <c r="C39" s="309"/>
      <c r="D39" s="21" t="s">
        <v>824</v>
      </c>
      <c r="E39" s="26" t="s">
        <v>843</v>
      </c>
      <c r="F39" s="21" t="s">
        <v>692</v>
      </c>
      <c r="G39" s="21" t="s">
        <v>843</v>
      </c>
      <c r="H39" s="21" t="s">
        <v>821</v>
      </c>
      <c r="I39" s="21" t="s">
        <v>821</v>
      </c>
      <c r="J39" s="43" t="s">
        <v>623</v>
      </c>
    </row>
    <row r="40" spans="2:10">
      <c r="B40" s="308" t="s">
        <v>781</v>
      </c>
      <c r="C40" s="309"/>
      <c r="D40" s="21" t="s">
        <v>818</v>
      </c>
      <c r="E40" s="26" t="s">
        <v>817</v>
      </c>
      <c r="F40" s="21" t="s">
        <v>841</v>
      </c>
      <c r="G40" s="21" t="s">
        <v>823</v>
      </c>
      <c r="H40" s="21" t="s">
        <v>817</v>
      </c>
      <c r="I40" s="21" t="s">
        <v>818</v>
      </c>
      <c r="J40" s="43" t="s">
        <v>819</v>
      </c>
    </row>
    <row r="41" spans="2:10">
      <c r="B41" s="308" t="s">
        <v>782</v>
      </c>
      <c r="C41" s="309"/>
      <c r="D41" s="21" t="s">
        <v>821</v>
      </c>
      <c r="E41" s="26" t="s">
        <v>821</v>
      </c>
      <c r="F41" s="21" t="s">
        <v>692</v>
      </c>
      <c r="G41" s="21" t="s">
        <v>691</v>
      </c>
      <c r="H41" s="21" t="s">
        <v>843</v>
      </c>
      <c r="I41" s="21" t="s">
        <v>692</v>
      </c>
      <c r="J41" s="43" t="s">
        <v>623</v>
      </c>
    </row>
    <row r="42" spans="2:10">
      <c r="B42" s="308" t="s">
        <v>783</v>
      </c>
      <c r="C42" s="309"/>
      <c r="D42" s="21" t="s">
        <v>821</v>
      </c>
      <c r="E42" s="26" t="s">
        <v>817</v>
      </c>
      <c r="F42" s="21" t="s">
        <v>841</v>
      </c>
      <c r="G42" s="21" t="s">
        <v>691</v>
      </c>
      <c r="H42" s="21" t="s">
        <v>843</v>
      </c>
      <c r="I42" s="21" t="s">
        <v>818</v>
      </c>
      <c r="J42" s="43" t="s">
        <v>819</v>
      </c>
    </row>
    <row r="43" spans="2:10">
      <c r="B43" s="308" t="s">
        <v>784</v>
      </c>
      <c r="C43" s="309"/>
      <c r="D43" s="21" t="s">
        <v>825</v>
      </c>
      <c r="E43" s="26" t="s">
        <v>844</v>
      </c>
      <c r="F43" s="21" t="s">
        <v>693</v>
      </c>
      <c r="G43" s="21" t="s">
        <v>825</v>
      </c>
      <c r="H43" s="21" t="s">
        <v>718</v>
      </c>
      <c r="I43" s="21" t="s">
        <v>693</v>
      </c>
      <c r="J43" s="43" t="s">
        <v>825</v>
      </c>
    </row>
    <row r="44" spans="2:10">
      <c r="B44" s="308" t="s">
        <v>785</v>
      </c>
      <c r="C44" s="309"/>
      <c r="D44" s="21" t="s">
        <v>826</v>
      </c>
      <c r="E44" s="26" t="s">
        <v>826</v>
      </c>
      <c r="F44" s="21" t="s">
        <v>694</v>
      </c>
      <c r="G44" s="21" t="s">
        <v>826</v>
      </c>
      <c r="H44" s="21" t="s">
        <v>719</v>
      </c>
      <c r="I44" s="21" t="s">
        <v>826</v>
      </c>
      <c r="J44" s="43" t="s">
        <v>826</v>
      </c>
    </row>
    <row r="45" spans="2:10" ht="22.5">
      <c r="B45" s="308" t="s">
        <v>786</v>
      </c>
      <c r="C45" s="309"/>
      <c r="D45" s="21" t="s">
        <v>827</v>
      </c>
      <c r="E45" s="26" t="s">
        <v>679</v>
      </c>
      <c r="F45" s="21" t="s">
        <v>827</v>
      </c>
      <c r="G45" s="21" t="s">
        <v>827</v>
      </c>
      <c r="H45" s="21" t="s">
        <v>720</v>
      </c>
      <c r="I45" s="26" t="s">
        <v>737</v>
      </c>
      <c r="J45" s="43" t="s">
        <v>624</v>
      </c>
    </row>
    <row r="46" spans="2:10" ht="22.5">
      <c r="B46" s="308" t="s">
        <v>787</v>
      </c>
      <c r="C46" s="309"/>
      <c r="D46" s="21" t="s">
        <v>828</v>
      </c>
      <c r="E46" s="26" t="s">
        <v>680</v>
      </c>
      <c r="F46" s="21" t="s">
        <v>695</v>
      </c>
      <c r="G46" s="21" t="s">
        <v>707</v>
      </c>
      <c r="H46" s="21" t="s">
        <v>707</v>
      </c>
      <c r="I46" s="26" t="s">
        <v>738</v>
      </c>
      <c r="J46" s="43" t="s">
        <v>625</v>
      </c>
    </row>
    <row r="47" spans="2:10">
      <c r="B47" s="308" t="s">
        <v>788</v>
      </c>
      <c r="C47" s="309"/>
      <c r="D47" s="21" t="s">
        <v>829</v>
      </c>
      <c r="E47" s="26" t="s">
        <v>681</v>
      </c>
      <c r="F47" s="21" t="s">
        <v>696</v>
      </c>
      <c r="G47" s="21" t="s">
        <v>829</v>
      </c>
      <c r="H47" s="21" t="s">
        <v>721</v>
      </c>
      <c r="I47" s="21" t="s">
        <v>829</v>
      </c>
      <c r="J47" s="43" t="s">
        <v>626</v>
      </c>
    </row>
    <row r="48" spans="2:10">
      <c r="B48" s="308" t="s">
        <v>789</v>
      </c>
      <c r="C48" s="309"/>
      <c r="D48" s="21" t="s">
        <v>830</v>
      </c>
      <c r="E48" s="26" t="s">
        <v>682</v>
      </c>
      <c r="F48" s="21" t="s">
        <v>697</v>
      </c>
      <c r="G48" s="21" t="s">
        <v>708</v>
      </c>
      <c r="H48" s="21" t="s">
        <v>722</v>
      </c>
      <c r="I48" s="21" t="s">
        <v>739</v>
      </c>
      <c r="J48" s="43" t="s">
        <v>627</v>
      </c>
    </row>
    <row r="49" spans="2:10" ht="12.75" customHeight="1">
      <c r="B49" s="308" t="s">
        <v>790</v>
      </c>
      <c r="C49" s="309"/>
      <c r="D49" s="21" t="s">
        <v>831</v>
      </c>
      <c r="E49" s="26" t="s">
        <v>683</v>
      </c>
      <c r="F49" s="21" t="s">
        <v>698</v>
      </c>
      <c r="G49" s="21" t="s">
        <v>709</v>
      </c>
      <c r="H49" s="21" t="s">
        <v>723</v>
      </c>
      <c r="I49" s="21" t="s">
        <v>740</v>
      </c>
      <c r="J49" s="43" t="s">
        <v>628</v>
      </c>
    </row>
    <row r="50" spans="2:10">
      <c r="B50" s="308" t="s">
        <v>791</v>
      </c>
      <c r="C50" s="309"/>
      <c r="D50" s="21" t="s">
        <v>832</v>
      </c>
      <c r="E50" s="26" t="s">
        <v>684</v>
      </c>
      <c r="F50" s="21" t="s">
        <v>699</v>
      </c>
      <c r="G50" s="21" t="s">
        <v>713</v>
      </c>
      <c r="H50" s="21" t="s">
        <v>699</v>
      </c>
      <c r="I50" s="21" t="s">
        <v>713</v>
      </c>
      <c r="J50" s="43" t="s">
        <v>629</v>
      </c>
    </row>
    <row r="51" spans="2:10" ht="33.75">
      <c r="B51" s="308" t="s">
        <v>792</v>
      </c>
      <c r="C51" s="309"/>
      <c r="D51" s="21" t="s">
        <v>833</v>
      </c>
      <c r="E51" s="26" t="s">
        <v>833</v>
      </c>
      <c r="F51" s="21" t="s">
        <v>700</v>
      </c>
      <c r="G51" s="21" t="s">
        <v>833</v>
      </c>
      <c r="H51" s="21" t="s">
        <v>711</v>
      </c>
      <c r="I51" s="26" t="s">
        <v>741</v>
      </c>
      <c r="J51" s="43" t="s">
        <v>676</v>
      </c>
    </row>
    <row r="52" spans="2:10" ht="58.5" customHeight="1">
      <c r="B52" s="308" t="s">
        <v>793</v>
      </c>
      <c r="C52" s="309"/>
      <c r="D52" s="21" t="s">
        <v>834</v>
      </c>
      <c r="E52" s="26" t="s">
        <v>685</v>
      </c>
      <c r="F52" s="21" t="s">
        <v>701</v>
      </c>
      <c r="G52" s="21" t="s">
        <v>710</v>
      </c>
      <c r="H52" s="21" t="s">
        <v>724</v>
      </c>
      <c r="I52" s="26" t="s">
        <v>742</v>
      </c>
      <c r="J52" s="43" t="s">
        <v>543</v>
      </c>
    </row>
    <row r="53" spans="2:10" ht="56.25">
      <c r="B53" s="308" t="s">
        <v>794</v>
      </c>
      <c r="C53" s="309"/>
      <c r="D53" s="21" t="s">
        <v>835</v>
      </c>
      <c r="E53" s="26" t="s">
        <v>686</v>
      </c>
      <c r="F53" s="21" t="s">
        <v>825</v>
      </c>
      <c r="G53" s="21" t="s">
        <v>711</v>
      </c>
      <c r="H53" s="21" t="s">
        <v>693</v>
      </c>
      <c r="I53" s="26" t="s">
        <v>743</v>
      </c>
      <c r="J53" s="43" t="s">
        <v>631</v>
      </c>
    </row>
    <row r="54" spans="2:10" ht="68.25" thickBot="1">
      <c r="B54" s="319" t="s">
        <v>795</v>
      </c>
      <c r="C54" s="320"/>
      <c r="D54" s="22" t="s">
        <v>836</v>
      </c>
      <c r="E54" s="27" t="s">
        <v>687</v>
      </c>
      <c r="F54" s="22" t="s">
        <v>685</v>
      </c>
      <c r="G54" s="22" t="s">
        <v>712</v>
      </c>
      <c r="H54" s="22" t="s">
        <v>725</v>
      </c>
      <c r="I54" s="27" t="s">
        <v>744</v>
      </c>
      <c r="J54" s="44" t="s">
        <v>630</v>
      </c>
    </row>
  </sheetData>
  <mergeCells count="23">
    <mergeCell ref="B46:C46"/>
    <mergeCell ref="B47:C47"/>
    <mergeCell ref="B54:C54"/>
    <mergeCell ref="B48:C48"/>
    <mergeCell ref="B49:C49"/>
    <mergeCell ref="B50:C50"/>
    <mergeCell ref="B51:C51"/>
    <mergeCell ref="B52:C52"/>
    <mergeCell ref="B53:C53"/>
    <mergeCell ref="B40:C40"/>
    <mergeCell ref="B41:C41"/>
    <mergeCell ref="B44:C44"/>
    <mergeCell ref="B45:C45"/>
    <mergeCell ref="B42:C42"/>
    <mergeCell ref="B43:C43"/>
    <mergeCell ref="B38:C38"/>
    <mergeCell ref="B39:C39"/>
    <mergeCell ref="B32:C32"/>
    <mergeCell ref="B33:C33"/>
    <mergeCell ref="B34:C34"/>
    <mergeCell ref="B35:C35"/>
    <mergeCell ref="B36:C36"/>
    <mergeCell ref="B37:C37"/>
  </mergeCells>
  <phoneticPr fontId="3" type="noConversion"/>
  <pageMargins left="0.75" right="0.75" top="1" bottom="1" header="0.5" footer="0.5"/>
  <pageSetup paperSize="126" orientation="portrait" r:id="rId1"/>
  <headerFooter alignWithMargins="0"/>
  <drawing r:id="rId2"/>
</worksheet>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2" baseType="variant">
      <vt:variant>
        <vt:lpstr>Worksheets</vt:lpstr>
      </vt:variant>
      <vt:variant>
        <vt:i4>10</vt:i4>
      </vt:variant>
    </vt:vector>
  </HeadingPairs>
  <TitlesOfParts>
    <vt:vector size="10" baseType="lpstr">
      <vt:lpstr>2014 Poll</vt:lpstr>
      <vt:lpstr>2013 Poll</vt:lpstr>
      <vt:lpstr>2012 Poll</vt:lpstr>
      <vt:lpstr>2011 Poll</vt:lpstr>
      <vt:lpstr>2010 Poll</vt:lpstr>
      <vt:lpstr>2009 Poll</vt:lpstr>
      <vt:lpstr>2008 Poll</vt:lpstr>
      <vt:lpstr>2007 Poll</vt:lpstr>
      <vt:lpstr>2006 Poll</vt:lpstr>
      <vt:lpstr>2005 Poll</vt:lpstr>
    </vt:vector>
  </TitlesOfParts>
  <LinksUpToDate>false</LinksUpToDate>
  <SharedDoc>false</SharedDoc>
  <HyperlinksChanged>false</HyperlinksChanged>
  <AppVersion>15.0300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Sean Chard</dc:creator>
  <cp:lastModifiedBy>Sean Chard</cp:lastModifiedBy>
  <cp:lastPrinted>2011-07-11T18:44:48Z</cp:lastPrinted>
  <dcterms:created xsi:type="dcterms:W3CDTF">2011-03-28T17:16:26Z</dcterms:created>
  <dcterms:modified xsi:type="dcterms:W3CDTF">2014-11-28T16:19:03Z</dcterms:modified>
</cp:coreProperties>
</file>